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781" firstSheet="4" activeTab="4"/>
  </bookViews>
  <sheets>
    <sheet name="封面" sheetId="1" r:id="rId1"/>
    <sheet name="目录" sheetId="2" r:id="rId2"/>
    <sheet name="L01基本情况" sheetId="3" r:id="rId3"/>
    <sheet name="L02-1公共预算收支（线上）" sheetId="4" r:id="rId4"/>
    <sheet name="L02-2公共预算收支（线下）" sheetId="5" r:id="rId5"/>
    <sheet name="L03总收入" sheetId="6" r:id="rId6"/>
    <sheet name="L04支出明细（经济）" sheetId="7" r:id="rId7"/>
    <sheet name="L04支出明细（经济）-1" sheetId="8" r:id="rId8"/>
    <sheet name="L04支出明细（经济）-2" sheetId="9" r:id="rId9"/>
    <sheet name="L04支出明细（经济）-3" sheetId="10" r:id="rId10"/>
    <sheet name="L04支出明细（经济）-4" sheetId="11" r:id="rId11"/>
    <sheet name="L05基金收支" sheetId="12" r:id="rId12"/>
    <sheet name="L06国有资本经营收支" sheetId="13" r:id="rId13"/>
    <sheet name="L7-1涉农资金（补贴类）" sheetId="14" r:id="rId14"/>
    <sheet name="L7-2涉农资金（项目类）" sheetId="15" r:id="rId15"/>
    <sheet name="L8村级经费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<sst xmlns="http://schemas.openxmlformats.org/spreadsheetml/2006/main" count="998" uniqueCount="656">
  <si>
    <t>附件1：</t>
  </si>
  <si>
    <t>省（自治区、直辖市、计划单列市）</t>
  </si>
  <si>
    <t>市（ 地、州、盟）</t>
  </si>
  <si>
    <t>县（市、区、旗）</t>
  </si>
  <si>
    <t>乡（镇）</t>
  </si>
  <si>
    <t>二0二二</t>
  </si>
  <si>
    <t>年度乡镇财政基本信息报表</t>
  </si>
  <si>
    <t xml:space="preserve">     乡（镇）财政机构名称：</t>
  </si>
  <si>
    <t>210283114-庄河市光明山镇人民政府</t>
  </si>
  <si>
    <t>行政区划代码：</t>
  </si>
  <si>
    <t>210283114</t>
  </si>
  <si>
    <t xml:space="preserve"> 制表日期：</t>
  </si>
  <si>
    <t>二0二三</t>
  </si>
  <si>
    <t>年</t>
  </si>
  <si>
    <t>五</t>
  </si>
  <si>
    <t>月</t>
  </si>
  <si>
    <t>二十三</t>
  </si>
  <si>
    <t>日</t>
  </si>
  <si>
    <t>乡镇政府：</t>
  </si>
  <si>
    <t>庄河市光明山镇人民政府政府</t>
  </si>
  <si>
    <t>章</t>
  </si>
  <si>
    <t>财政机构负责人：</t>
  </si>
  <si>
    <t>娄 云</t>
  </si>
  <si>
    <t>乡 镇 财 政 基 本 信 息 目 录</t>
  </si>
  <si>
    <t>表号</t>
  </si>
  <si>
    <t>表名</t>
  </si>
  <si>
    <t>页码</t>
  </si>
  <si>
    <t>01表</t>
  </si>
  <si>
    <t>乡镇财政基本情况表</t>
  </si>
  <si>
    <t>第一部分:乡镇基础资料</t>
  </si>
  <si>
    <t>02-1表</t>
  </si>
  <si>
    <t>乡镇一般公共预算收支基本信息总表（线上）</t>
  </si>
  <si>
    <t>第二部分:一般公共预算</t>
  </si>
  <si>
    <t>02-2表</t>
  </si>
  <si>
    <t>乡镇一般公共预算收支基本信息总表（线下）</t>
  </si>
  <si>
    <t>03表</t>
  </si>
  <si>
    <t>乡镇区域内总收入基本信息表</t>
  </si>
  <si>
    <t>04表</t>
  </si>
  <si>
    <t>乡镇一般公共预算支出决算经济分类明细表</t>
  </si>
  <si>
    <t>05表</t>
  </si>
  <si>
    <t>乡镇政府性基金收支基本信息总表</t>
  </si>
  <si>
    <t>第三部分:政府性基金预算</t>
  </si>
  <si>
    <t>06表</t>
  </si>
  <si>
    <t>乡镇国有资本经营预算收支基本信息总表</t>
  </si>
  <si>
    <t>第四部分:国有资本经营预算</t>
  </si>
  <si>
    <t>07-1表</t>
  </si>
  <si>
    <t>乡镇涉农专项资金使用情况表（补贴类资金）</t>
  </si>
  <si>
    <t>第五部分:涉农资金管理情况</t>
  </si>
  <si>
    <t>07-2表</t>
  </si>
  <si>
    <t>乡镇涉农专项资金使用情况表（项目类资金）</t>
  </si>
  <si>
    <t>08表</t>
  </si>
  <si>
    <t>村级经费收支表</t>
  </si>
  <si>
    <t>第六部分：村级经费收支情况</t>
  </si>
  <si>
    <t>01表：乡镇财政基本情况表</t>
  </si>
  <si>
    <t>单位：人、个、万元</t>
  </si>
  <si>
    <t>序号</t>
  </si>
  <si>
    <t xml:space="preserve">项      目     (一)  </t>
  </si>
  <si>
    <t>决算数(一)</t>
  </si>
  <si>
    <t>项      目     (二)</t>
  </si>
  <si>
    <t>决算数(二)</t>
  </si>
  <si>
    <t xml:space="preserve">项      目     (三)          </t>
  </si>
  <si>
    <t>决算数(三)</t>
  </si>
  <si>
    <t>一、本年乡镇数</t>
  </si>
  <si>
    <t>十四、乡镇一般公共预算收支平衡情况</t>
  </si>
  <si>
    <t>  支出总计</t>
  </si>
  <si>
    <t>    其中:实行“乡财县管”的乡镇数</t>
  </si>
  <si>
    <t>  收入总计</t>
  </si>
  <si>
    <t>    政府性基金预算支出</t>
  </si>
  <si>
    <t>      其中：实行“统收统支”管理体制的乡镇数</t>
  </si>
  <si>
    <t>    税收收入</t>
  </si>
  <si>
    <t>        其中：抗疫特别国债安排的支出</t>
  </si>
  <si>
    <t>二、乡镇财政机构数</t>
  </si>
  <si>
    <t>    非税收入</t>
  </si>
  <si>
    <t>              年终结余</t>
  </si>
  <si>
    <t>三、已建立乡镇国库的乡镇数</t>
  </si>
  <si>
    <t>    债务转贷收入</t>
  </si>
  <si>
    <t>十六、乡镇国有资本经营预算收支平衡情况</t>
  </si>
  <si>
    <t>四、实行“分税制”管理体制的乡镇数</t>
  </si>
  <si>
    <t>    转移性收入</t>
  </si>
  <si>
    <t>五、乡镇财政所人数</t>
  </si>
  <si>
    <t>    1.财政系统人员</t>
  </si>
  <si>
    <t>    一般公共预算支出（线上）</t>
  </si>
  <si>
    <t>    国有资本经营预算转移支付收入</t>
  </si>
  <si>
    <t>    2.非财政系统人员</t>
  </si>
  <si>
    <t>    转移性支出（线下）</t>
  </si>
  <si>
    <t>    上年结余</t>
  </si>
  <si>
    <t>六、乡镇财政供养人数</t>
  </si>
  <si>
    <t>    债务还本支出</t>
  </si>
  <si>
    <t>    1.财政统发工资人员人数</t>
  </si>
  <si>
    <t>十五、乡镇政府性基金预算收支平衡情况</t>
  </si>
  <si>
    <t>    社会保障和就业支出</t>
  </si>
  <si>
    <t>    2.统发外人员人数</t>
  </si>
  <si>
    <t>    国有资本经营预算支出</t>
  </si>
  <si>
    <t>七、赤字乡镇个数</t>
  </si>
  <si>
    <t>    转移性支出</t>
  </si>
  <si>
    <t>八、乡镇年末总人口(人)</t>
  </si>
  <si>
    <t>  债务转贷收入</t>
  </si>
  <si>
    <t>    年终结余</t>
  </si>
  <si>
    <t>    城镇人口(人)</t>
  </si>
  <si>
    <t>    乡村人口(人)</t>
  </si>
  <si>
    <t>九、乡镇流动人口数</t>
  </si>
  <si>
    <t>    1.流入人口数</t>
  </si>
  <si>
    <t>    2.流出人口数</t>
  </si>
  <si>
    <t>十、乡镇一般公共预算收入分档</t>
  </si>
  <si>
    <t>    100万元(不含)以下的乡镇数</t>
  </si>
  <si>
    <t>    100万元(含)-500万元的乡镇数</t>
  </si>
  <si>
    <t>    500万元(含)-1000万元的乡镇数</t>
  </si>
  <si>
    <t>    1000万元(含)以上的乡镇数</t>
  </si>
  <si>
    <t>十一、村民委员会个数</t>
  </si>
  <si>
    <t>十二、行政村个数</t>
  </si>
  <si>
    <t>十三、乡镇村干部人数</t>
  </si>
  <si>
    <t>02-1表：乡镇一般公共预算收支基本信息总表（线上）</t>
  </si>
  <si>
    <t>单位：万元</t>
  </si>
  <si>
    <t>收  入  预  算  科  目</t>
  </si>
  <si>
    <t>调整预算数(收入)</t>
  </si>
  <si>
    <t>决算数(收入)</t>
  </si>
  <si>
    <t>  支  出  预  算  科  目      </t>
  </si>
  <si>
    <t>调整预算数(支出)</t>
  </si>
  <si>
    <t>决算数(支出)</t>
  </si>
  <si>
    <t>一、税收收入</t>
  </si>
  <si>
    <t>一、一般公共服务支出</t>
  </si>
  <si>
    <t>      增值税</t>
  </si>
  <si>
    <t>二、外交支出</t>
  </si>
  <si>
    <t>　　      企业所得税</t>
  </si>
  <si>
    <t>三、国防支出</t>
  </si>
  <si>
    <t>      个人所得税</t>
  </si>
  <si>
    <t>四、公共安全支出</t>
  </si>
  <si>
    <t>      资源税</t>
  </si>
  <si>
    <t>五、教育支出</t>
  </si>
  <si>
    <t>      城市维护建设税</t>
  </si>
  <si>
    <t>六、科学技术支出</t>
  </si>
  <si>
    <t>      房产税</t>
  </si>
  <si>
    <t>七、文化旅游体育与传媒支出</t>
  </si>
  <si>
    <t>      印花税</t>
  </si>
  <si>
    <t>八、社会保障和就业支出</t>
  </si>
  <si>
    <t>      城镇土地使用税</t>
  </si>
  <si>
    <t>九、卫生健康支出</t>
  </si>
  <si>
    <t>      土地增值税</t>
  </si>
  <si>
    <t>十、节能环保支出</t>
  </si>
  <si>
    <t>      车船税</t>
  </si>
  <si>
    <t>十一、城乡社区支出</t>
  </si>
  <si>
    <t>      耕地占用税</t>
  </si>
  <si>
    <t>十二、农林水支出</t>
  </si>
  <si>
    <t>      契税</t>
  </si>
  <si>
    <t>十三、交通运输支出</t>
  </si>
  <si>
    <t>      烟叶税</t>
  </si>
  <si>
    <t>十四、资源勘探工业信息等支出</t>
  </si>
  <si>
    <t>      环境保护税</t>
  </si>
  <si>
    <t>十五、商业服务业等支出</t>
  </si>
  <si>
    <t>      其他税收收入</t>
  </si>
  <si>
    <t>十六、金融支出</t>
  </si>
  <si>
    <t>二、非税收入</t>
  </si>
  <si>
    <t>十七、援助其他地区支出</t>
  </si>
  <si>
    <t>      专项收入</t>
  </si>
  <si>
    <t>十八、自然资源海洋气象等支出</t>
  </si>
  <si>
    <t>      行政事业性收费收入</t>
  </si>
  <si>
    <t>十九、住房保障支出</t>
  </si>
  <si>
    <t>      罚没收入</t>
  </si>
  <si>
    <t>二十、粮油物资储备支出</t>
  </si>
  <si>
    <t>      国有资本经营收入</t>
  </si>
  <si>
    <t>二十一、灾害防治及应急管理支出</t>
  </si>
  <si>
    <t>      国有资源（资产）有偿使用收入</t>
  </si>
  <si>
    <t>二十二、预备费</t>
  </si>
  <si>
    <t>      捐赠收入</t>
  </si>
  <si>
    <t>二十三、其他支出</t>
  </si>
  <si>
    <t>      政府住房基金收入</t>
  </si>
  <si>
    <t>二十四、债务付息支出</t>
  </si>
  <si>
    <t>      其他收入</t>
  </si>
  <si>
    <t>        本年收入合计</t>
  </si>
  <si>
    <t>           本年支出合计</t>
  </si>
  <si>
    <t>02-2表：乡镇一般公共预算收支基本信息总表（线下）</t>
  </si>
  <si>
    <t>      收  入  预  算  科  目      </t>
  </si>
  <si>
    <t>收入决算数</t>
  </si>
  <si>
    <t>  支  出  预  算  科  目  </t>
  </si>
  <si>
    <t>支出决算数</t>
  </si>
  <si>
    <t>一般公共预算收入（线上）</t>
  </si>
  <si>
    <t>一般公共预算支出（线上）</t>
  </si>
  <si>
    <t>转移性收入</t>
  </si>
  <si>
    <t>转移性支出</t>
  </si>
  <si>
    <t>   返还性收入</t>
  </si>
  <si>
    <t>   上解支出</t>
  </si>
  <si>
    <t>      所得税基数返还收入</t>
  </si>
  <si>
    <t>      体制上解支出</t>
  </si>
  <si>
    <t>      成品油税费改革税收返还收入</t>
  </si>
  <si>
    <t>      专项上解支出</t>
  </si>
  <si>
    <t>      增值税税收返还收入</t>
  </si>
  <si>
    <t>      消费税税收返还收入</t>
  </si>
  <si>
    <t>      增值税“五五分享”税收返还收入</t>
  </si>
  <si>
    <t>      其他返还性收入</t>
  </si>
  <si>
    <t>   一般性转移支付收入</t>
  </si>
  <si>
    <t>      体制补助收入</t>
  </si>
  <si>
    <t>      均衡性转移支付收入</t>
  </si>
  <si>
    <t>      县级基本财力保障机制奖补资金收入</t>
  </si>
  <si>
    <t>      结算补助收入</t>
  </si>
  <si>
    <t>      资源枯竭型城市转移支付补助收入</t>
  </si>
  <si>
    <t>      企业事业单位划转补助收入</t>
  </si>
  <si>
    <t>      产粮（油）大县奖励资金收入</t>
  </si>
  <si>
    <t>      重点生态功能区转移支付收入</t>
  </si>
  <si>
    <t>      固定数额补助收入</t>
  </si>
  <si>
    <t>      革命老区转移支付收入</t>
  </si>
  <si>
    <t>      民族地区转移支付收入</t>
  </si>
  <si>
    <t>      边境地区转移支付收入</t>
  </si>
  <si>
    <t>      贫困地区转移支付收入</t>
  </si>
  <si>
    <t>      一般公共服务共同财政事权转移支付收入</t>
  </si>
  <si>
    <t>      教育共同财政事权转移支付收入</t>
  </si>
  <si>
    <t>      科学技术共同事权转移支付收入</t>
  </si>
  <si>
    <t>      文化旅游体育与传媒共同财政事权转移支付收入</t>
  </si>
  <si>
    <t>      社会保障和就业共同财政事权转移支付收入</t>
  </si>
  <si>
    <t>      医疗卫生共同财政事权转移支付收入</t>
  </si>
  <si>
    <t>      节能环保共同财政事权转移支付收入</t>
  </si>
  <si>
    <t>      城乡社区事务共同财政事权转移支付收入</t>
  </si>
  <si>
    <t>      农林水共同财政事权转移支付收入</t>
  </si>
  <si>
    <t>      交通运输共同财政事权转移支付收入</t>
  </si>
  <si>
    <t>      资源勘探信息等共同财政事权转移支付收入</t>
  </si>
  <si>
    <t>      商业服务业等共同财政事权转移支付收入</t>
  </si>
  <si>
    <t>      自然资源海洋气象等共同财政事权转移支付收入</t>
  </si>
  <si>
    <t>      住房保障共同财政事权转移支付收入</t>
  </si>
  <si>
    <t>      粮油物资储备共同财政事权转移支付收入</t>
  </si>
  <si>
    <t>      灾害防治及应急管理共同财政事权转移支付收入</t>
  </si>
  <si>
    <t>      其他共同财政事权转移支付收入</t>
  </si>
  <si>
    <t>      其他一般性转移支付收入</t>
  </si>
  <si>
    <t>   专项转移支付收入</t>
  </si>
  <si>
    <t>   调出资金</t>
  </si>
  <si>
    <t>   上年结余收入</t>
  </si>
  <si>
    <t>   年终结余</t>
  </si>
  <si>
    <t>   调入资金</t>
  </si>
  <si>
    <t>   援助其他地区支出</t>
  </si>
  <si>
    <t>   债务转贷收入</t>
  </si>
  <si>
    <t>   安排预算稳定调节基金</t>
  </si>
  <si>
    <t>   接受其他地区援助收入</t>
  </si>
  <si>
    <t>   补充预算周转金</t>
  </si>
  <si>
    <t>   动用预算稳定调节基金</t>
  </si>
  <si>
    <t>债务收入</t>
  </si>
  <si>
    <t>债务还本支出</t>
  </si>
  <si>
    <t>   地方政府债务收入</t>
  </si>
  <si>
    <t>   地方政府一般债务还本支出</t>
  </si>
  <si>
    <t>       收    入    总    计</t>
  </si>
  <si>
    <t>   支  出  总  计</t>
  </si>
  <si>
    <t>03表：乡镇区域内总收入基本信息表</t>
  </si>
  <si>
    <t>科目代码</t>
  </si>
  <si>
    <t>  预     算     科     目  </t>
  </si>
  <si>
    <t>上年总收入数</t>
  </si>
  <si>
    <t>本年总收入数</t>
  </si>
  <si>
    <t>备注</t>
  </si>
  <si>
    <t> 合  计 </t>
  </si>
  <si>
    <t>上级分享收入</t>
  </si>
  <si>
    <t>乡镇级收入</t>
  </si>
  <si>
    <t>1</t>
  </si>
  <si>
    <t>    一般公共预算收入合计</t>
  </si>
  <si>
    <t>2</t>
  </si>
  <si>
    <t>101</t>
  </si>
  <si>
    <t>3</t>
  </si>
  <si>
    <t>10101</t>
  </si>
  <si>
    <t>4</t>
  </si>
  <si>
    <t>10102</t>
  </si>
  <si>
    <t>      消费税</t>
  </si>
  <si>
    <t>5</t>
  </si>
  <si>
    <t>10104</t>
  </si>
  <si>
    <t>      企业所得税</t>
  </si>
  <si>
    <t>6</t>
  </si>
  <si>
    <t>10106</t>
  </si>
  <si>
    <t>7</t>
  </si>
  <si>
    <t>10107</t>
  </si>
  <si>
    <t>8</t>
  </si>
  <si>
    <t>10109</t>
  </si>
  <si>
    <t>9</t>
  </si>
  <si>
    <t>10110</t>
  </si>
  <si>
    <t>10</t>
  </si>
  <si>
    <t>10111</t>
  </si>
  <si>
    <t>11</t>
  </si>
  <si>
    <t>10112</t>
  </si>
  <si>
    <t>12</t>
  </si>
  <si>
    <t>10113</t>
  </si>
  <si>
    <t>13</t>
  </si>
  <si>
    <t>10114</t>
  </si>
  <si>
    <t>14</t>
  </si>
  <si>
    <t>10115</t>
  </si>
  <si>
    <t>      船舶吨税</t>
  </si>
  <si>
    <t>15</t>
  </si>
  <si>
    <t>10116</t>
  </si>
  <si>
    <t>      车辆购置税</t>
  </si>
  <si>
    <t>16</t>
  </si>
  <si>
    <t>10118</t>
  </si>
  <si>
    <t>17</t>
  </si>
  <si>
    <t>10119</t>
  </si>
  <si>
    <t>18</t>
  </si>
  <si>
    <t>10120</t>
  </si>
  <si>
    <t>19</t>
  </si>
  <si>
    <t>10121</t>
  </si>
  <si>
    <t>20</t>
  </si>
  <si>
    <t>10199</t>
  </si>
  <si>
    <t>21</t>
  </si>
  <si>
    <t>103</t>
  </si>
  <si>
    <t>22</t>
  </si>
  <si>
    <t>10302</t>
  </si>
  <si>
    <t>23</t>
  </si>
  <si>
    <t>10304</t>
  </si>
  <si>
    <t>24</t>
  </si>
  <si>
    <t>10305</t>
  </si>
  <si>
    <t>25</t>
  </si>
  <si>
    <t>10306</t>
  </si>
  <si>
    <t>26</t>
  </si>
  <si>
    <t>10307</t>
  </si>
  <si>
    <t>27</t>
  </si>
  <si>
    <t>10308</t>
  </si>
  <si>
    <t>28</t>
  </si>
  <si>
    <t>10309</t>
  </si>
  <si>
    <t>29</t>
  </si>
  <si>
    <t>10399</t>
  </si>
  <si>
    <t>04表：乡镇一般公共预算支出决算经济分类明细表</t>
  </si>
  <si>
    <t>   预  算  科  目  名  称</t>
  </si>
  <si>
    <t>合计</t>
  </si>
  <si>
    <t>机关工资福利支出</t>
  </si>
  <si>
    <t>机关商品和服务支出</t>
  </si>
  <si>
    <t>机关工资福利支出小计</t>
  </si>
  <si>
    <t>工资奖金津补贴</t>
  </si>
  <si>
    <t>社会保障缴费</t>
  </si>
  <si>
    <t>住房公积金</t>
  </si>
  <si>
    <t>其他工资福利支出</t>
  </si>
  <si>
    <t>机关商品和服务支出小计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</si>
  <si>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</si>
  <si>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</si>
  <si>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</si>
  <si>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</si>
  <si>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</si>
  <si>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</si>
  <si>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</si>
  <si>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</si>
  <si>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</si>
  <si>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其他商品和服务支出</t>
  </si>
  <si>
    <t>     一般公共预算支出合计</t>
  </si>
  <si>
    <t>201</t>
  </si>
  <si>
    <t>202</t>
  </si>
  <si>
    <t>203</t>
  </si>
  <si>
    <t>204</t>
  </si>
  <si>
    <t>205</t>
  </si>
  <si>
    <t>206</t>
  </si>
  <si>
    <t>207</t>
  </si>
  <si>
    <t>208</t>
  </si>
  <si>
    <t>210</t>
  </si>
  <si>
    <t>211</t>
  </si>
  <si>
    <t>212</t>
  </si>
  <si>
    <t>213</t>
  </si>
  <si>
    <t>214</t>
  </si>
  <si>
    <t>215</t>
  </si>
  <si>
    <t>216</t>
  </si>
  <si>
    <t>217</t>
  </si>
  <si>
    <t>219</t>
  </si>
  <si>
    <t>220</t>
  </si>
  <si>
    <t>221</t>
  </si>
  <si>
    <t>222</t>
  </si>
  <si>
    <t>224</t>
  </si>
  <si>
    <t>227</t>
  </si>
  <si>
    <t>229</t>
  </si>
  <si>
    <t>230</t>
  </si>
  <si>
    <t>二十四、转移性支出</t>
  </si>
  <si>
    <t>232</t>
  </si>
  <si>
    <t>二十五、债务还本支出</t>
  </si>
  <si>
    <t>233</t>
  </si>
  <si>
    <t>二十六、债务付息支出</t>
  </si>
  <si>
    <t>机关资本性支出（一）</t>
  </si>
  <si>
    <t>机关资本性支出（二）</t>
  </si>
  <si>
    <t>机关资本性支出（一）小计</t>
  </si>
  <si>
    <t>房屋建筑物构建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</si>
  <si>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</si>
  <si>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</si>
  <si>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</si>
  <si>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</si>
  <si>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</si>
  <si>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</si>
  <si>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机关资本性支出（二）小计</t>
  </si>
  <si>
    <t>对事业单位经常性补助</t>
  </si>
  <si>
    <t>对事业单位资本性补助</t>
  </si>
  <si>
    <t>对企业补助</t>
  </si>
  <si>
    <t>对企业资本性支出</t>
  </si>
  <si>
    <t>对事业单位经常性补助小计</t>
  </si>
  <si>
    <t>工资福利支出</t>
  </si>
  <si>
    <t>商品和服务支出</t>
  </si>
  <si>
    <t>其他对事业单位补助</t>
  </si>
  <si>
    <t>对事业单位资本性补助小计</t>
  </si>
  <si>
    <t>资本性支出（一）</t>
  </si>
  <si>
    <t>资本性支出（二）</t>
  </si>
  <si>
    <t>对企业补助小计</t>
  </si>
  <si>
    <t>费用补贴</t>
  </si>
  <si>
    <t>利息补贴</t>
  </si>
  <si>
    <t>其他对企业补助</t>
  </si>
  <si>
    <t>对企业资本性支出小计</t>
  </si>
  <si>
    <t>对企业资本性支出（一）</t>
  </si>
  <si>
    <t>对企业资本性支出（二）</t>
  </si>
  <si>
    <t>对个人和家庭的补助</t>
  </si>
  <si>
    <t>对社会保障基金补助</t>
  </si>
  <si>
    <t>债务利息及费用支出</t>
  </si>
  <si>
    <t>对个人和家庭的补助小计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</si>
  <si>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</si>
  <si>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</si>
  <si>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</si>
  <si>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</si>
  <si>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</si>
  <si>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对社会保障基金补助小计</t>
  </si>
  <si>
    <t>对社会保险基金补助</t>
  </si>
  <si>
    <t>补充全国社会保障基金</t>
  </si>
  <si>
    <t>债务利息及费用支出小计</t>
  </si>
  <si>
    <t>国内债务付息</t>
  </si>
  <si>
    <t>国外债务付息</t>
  </si>
  <si>
    <t>国内债券发行费用</t>
  </si>
  <si>
    <t>国外债券发行费用</t>
  </si>
  <si>
    <t>预备费及预留</t>
  </si>
  <si>
    <t>其他支出</t>
  </si>
  <si>
    <t>债务还本支出小计</t>
  </si>
  <si>
    <t>国内债务还本</t>
  </si>
  <si>
    <t>国外债务还本</t>
  </si>
  <si>
    <t>转移性支出小计</t>
  </si>
  <si>
    <t>安排预算稳定调节基金</t>
  </si>
  <si>
    <t>援助其他地区支出</t>
  </si>
  <si>
    <t>补充预算周转金</t>
  </si>
  <si>
    <t>调出资金</t>
  </si>
  <si>
    <t>预备费及预留小计</t>
  </si>
  <si>
    <t>预备费</t>
  </si>
  <si>
    <t>预留</t>
  </si>
  <si>
    <t>其他支出小计</t>
  </si>
  <si>
    <t>赠与</t>
  </si>
  <si>
    <t>国家赔偿费用支出</t>
  </si>
  <si>
    <t>对民间非营利组织和群众性自治组织补贴</t>
  </si>
  <si>
    <t>（其他支出）</t>
  </si>
  <si>
    <t>05表：乡镇政府性基金收支基本信息总表</t>
  </si>
  <si>
    <t>收 入 预  算  科  目</t>
  </si>
  <si>
    <t>收入调整预算数</t>
  </si>
  <si>
    <t>支  出  预  算  科  目</t>
  </si>
  <si>
    <t>支出调整预算数</t>
  </si>
  <si>
    <t>农网还贷资金收入</t>
  </si>
  <si>
    <t>科学技术支出</t>
  </si>
  <si>
    <t>海南省高等级公路车辆通行附加费收入</t>
  </si>
  <si>
    <t>文化旅游体育与传媒支出</t>
  </si>
  <si>
    <t>港口建设费收入</t>
  </si>
  <si>
    <t>社会保障和就业支出</t>
  </si>
  <si>
    <t>国家电影事业发展专项资金收入</t>
  </si>
  <si>
    <t>节能环保支出</t>
  </si>
  <si>
    <t>国有土地收益基金收入</t>
  </si>
  <si>
    <t>城乡社区支出</t>
  </si>
  <si>
    <t>农业土地开发资金收入</t>
  </si>
  <si>
    <t>农林水支出</t>
  </si>
  <si>
    <t>国有土地使用权出让收入</t>
  </si>
  <si>
    <t>交通运输支出</t>
  </si>
  <si>
    <t>大中型水库库区基金收入</t>
  </si>
  <si>
    <t>资源勘探工业信息等支出</t>
  </si>
  <si>
    <t>彩票公益金收入</t>
  </si>
  <si>
    <t>金融支出</t>
  </si>
  <si>
    <t>城市基础设施配套费收入</t>
  </si>
  <si>
    <t>小型水库移民扶助基金收入</t>
  </si>
  <si>
    <t>国家重大水利工程建设基金收入</t>
  </si>
  <si>
    <t>车辆通行费</t>
  </si>
  <si>
    <t>污水处理费收入</t>
  </si>
  <si>
    <t>彩票发行机构和彩票销售机构的业务费用</t>
  </si>
  <si>
    <t>其他政府性基金收入</t>
  </si>
  <si>
    <t>专项债券对应项目专项收入</t>
  </si>
  <si>
    <t>    本年支出合计</t>
  </si>
  <si>
    <t>        本年收入合计</t>
  </si>
  <si>
    <t>债务付息支出</t>
  </si>
  <si>
    <t>抗疫特别国债安排的支出</t>
  </si>
  <si>
    <t>  政府性基金转移收入</t>
  </si>
  <si>
    <t>  政府性基金转移支付</t>
  </si>
  <si>
    <t>  上年结余收入</t>
  </si>
  <si>
    <t>  调出资金</t>
  </si>
  <si>
    <t>  调入资金</t>
  </si>
  <si>
    <t>  年终结余</t>
  </si>
  <si>
    <t>  债务转贷收入</t>
  </si>
  <si>
    <t>  上解支出 </t>
  </si>
  <si>
    <t>          收 入 总 计</t>
  </si>
  <si>
    <t>   支 出 总 计</t>
  </si>
  <si>
    <t>06表：乡镇国有资本经营预算收支基本信息总表</t>
  </si>
  <si>
    <t>利润收入</t>
  </si>
  <si>
    <t>股利、股息收入</t>
  </si>
  <si>
    <t>国有资本经营预算支出</t>
  </si>
  <si>
    <t>产权转让收入</t>
  </si>
  <si>
    <t>  解决历史遗留问题及改革成本支出</t>
  </si>
  <si>
    <t>清算收入</t>
  </si>
  <si>
    <t>  国有企业资本金注入</t>
  </si>
  <si>
    <t>其他国有资本经营预算收入</t>
  </si>
  <si>
    <t>  国有企业政策性补贴</t>
  </si>
  <si>
    <t>  其他国有资本经营预算支出</t>
  </si>
  <si>
    <t>     本 年 收 入 合 计</t>
  </si>
  <si>
    <t>      本 年 支 出 合 计</t>
  </si>
  <si>
    <t>国有资本经营预算转移支付收入</t>
  </si>
  <si>
    <t>上年结余</t>
  </si>
  <si>
    <t>年终结余</t>
  </si>
  <si>
    <t>        收  入  总  计</t>
  </si>
  <si>
    <t>        支  出  总  计</t>
  </si>
  <si>
    <t>07-1表：乡镇涉农专项资金使用情况表（补贴类资金）</t>
  </si>
  <si>
    <t>资金代码</t>
  </si>
  <si>
    <t>资  金  名  称   </t>
  </si>
  <si>
    <t>乡镇辖区内是否有此项资金</t>
  </si>
  <si>
    <t>资金总额(万元)</t>
  </si>
  <si>
    <t>当年实际发放资金(万元)</t>
  </si>
  <si>
    <t>乡镇配套资金(万元)</t>
  </si>
  <si>
    <t>受益人数(人)</t>
  </si>
  <si>
    <t>涉农专项资金合计</t>
  </si>
  <si>
    <t>1-是</t>
  </si>
  <si>
    <t>补贴类资金合计</t>
  </si>
  <si>
    <t>2-否</t>
  </si>
  <si>
    <t>01001</t>
  </si>
  <si>
    <t>城乡义务教育补助经费</t>
  </si>
  <si>
    <t>01008</t>
  </si>
  <si>
    <t>学生资助补助经费</t>
  </si>
  <si>
    <t>01013</t>
  </si>
  <si>
    <t>就业补助资金</t>
  </si>
  <si>
    <t>01004</t>
  </si>
  <si>
    <t>基本养老金转移支付</t>
  </si>
  <si>
    <t>01014</t>
  </si>
  <si>
    <t>中央自然灾害救灾资金</t>
  </si>
  <si>
    <t>01015</t>
  </si>
  <si>
    <t>困难群众救助补助资金</t>
  </si>
  <si>
    <t>01007</t>
  </si>
  <si>
    <t>残疾人事业发展补助资金</t>
  </si>
  <si>
    <t>01042</t>
  </si>
  <si>
    <t>优抚对象补助经费</t>
  </si>
  <si>
    <t>01043</t>
  </si>
  <si>
    <t>退役安置补助经费</t>
  </si>
  <si>
    <t>01044</t>
  </si>
  <si>
    <t>军队转业干部补助经费</t>
  </si>
  <si>
    <t>01045</t>
  </si>
  <si>
    <t>城乡居民基本医疗保险补助</t>
  </si>
  <si>
    <t>01018</t>
  </si>
  <si>
    <t>医疗救助补助资金</t>
  </si>
  <si>
    <t>01016</t>
  </si>
  <si>
    <t>基本公共卫生服务补助资金</t>
  </si>
  <si>
    <t>计划生育转移支付资金</t>
  </si>
  <si>
    <t>01017</t>
  </si>
  <si>
    <t>优抚对象医疗保障经费</t>
  </si>
  <si>
    <t>01046</t>
  </si>
  <si>
    <t>动物防疫等补助经费</t>
  </si>
  <si>
    <t>01040</t>
  </si>
  <si>
    <t>农村危房改造补助资金</t>
  </si>
  <si>
    <t>01032</t>
  </si>
  <si>
    <t>农业保险保费补贴</t>
  </si>
  <si>
    <t>01030</t>
  </si>
  <si>
    <t>大中型水库移民后期扶持资金</t>
  </si>
  <si>
    <t>01031</t>
  </si>
  <si>
    <t>渔业发展补助资金</t>
  </si>
  <si>
    <t>99999</t>
  </si>
  <si>
    <t>其他涉农补贴类资金</t>
  </si>
  <si>
    <t>07-2表：乡镇涉农专项资金使用情况表（项目类资金）</t>
  </si>
  <si>
    <t>资  金  名  称（项  目  名  称）</t>
  </si>
  <si>
    <t>资金总额（万元）</t>
  </si>
  <si>
    <t>项目上级主管部门</t>
  </si>
  <si>
    <t>是否实行县级财政报账制</t>
  </si>
  <si>
    <t>建设内容</t>
  </si>
  <si>
    <t>完成情况</t>
  </si>
  <si>
    <t>是否通过竣工验收</t>
  </si>
  <si>
    <t>公示执行情况</t>
  </si>
  <si>
    <t>存在的主要问题</t>
  </si>
  <si>
    <t>备  注</t>
  </si>
  <si>
    <t>合          计</t>
  </si>
  <si>
    <t>财政资金</t>
  </si>
  <si>
    <t>自筹资金</t>
  </si>
  <si>
    <t>是否公开公示</t>
  </si>
  <si>
    <t>公示形式</t>
  </si>
  <si>
    <t>小  计</t>
  </si>
  <si>
    <t>上 级 财 政</t>
  </si>
  <si>
    <t>乡  镇</t>
  </si>
  <si>
    <t>        项目类资金合计</t>
  </si>
  <si>
    <t>支持学前教育发展资金</t>
  </si>
  <si>
    <t xml:space="preserve">     乡（镇）    项目</t>
  </si>
  <si>
    <t>否</t>
  </si>
  <si>
    <t>学前教育发展</t>
  </si>
  <si>
    <t>完成</t>
  </si>
  <si>
    <t>是</t>
  </si>
  <si>
    <t>其他</t>
  </si>
  <si>
    <t>无</t>
  </si>
  <si>
    <t>光明山镇学前教育发展项目</t>
  </si>
  <si>
    <t>01002</t>
  </si>
  <si>
    <t>中小学及幼儿园教师国家级培训计划资金</t>
  </si>
  <si>
    <t xml:space="preserve">      乡（镇）    项目</t>
  </si>
  <si>
    <t>01003</t>
  </si>
  <si>
    <t>改善普通高中学校办学条件补助资金</t>
  </si>
  <si>
    <t>特殊教育补助资金</t>
  </si>
  <si>
    <t>01005</t>
  </si>
  <si>
    <t>现代职业教育质量提升计划资金</t>
  </si>
  <si>
    <t>01006</t>
  </si>
  <si>
    <t>义务教育薄弱环节改善与能力提升补助资金</t>
  </si>
  <si>
    <t>非物质文化遗产保护资金</t>
  </si>
  <si>
    <t>中央支持地方公共文化服务体系建设补助资金</t>
  </si>
  <si>
    <t>01009</t>
  </si>
  <si>
    <t>医疗服务与保障能力提升补助资金</t>
  </si>
  <si>
    <t>01010</t>
  </si>
  <si>
    <t>土壤污染防治专项资金</t>
  </si>
  <si>
    <t>01011</t>
  </si>
  <si>
    <t>大气污染防治资金</t>
  </si>
  <si>
    <t>01012</t>
  </si>
  <si>
    <t>基本药物制度补助资金</t>
  </si>
  <si>
    <t>节能减排补助资金</t>
  </si>
  <si>
    <t>水污染防治资金</t>
  </si>
  <si>
    <t>清洁能源发展专项资金</t>
  </si>
  <si>
    <t>文化产业发展专项资金</t>
  </si>
  <si>
    <t>农村环境整治资金</t>
  </si>
  <si>
    <t>农村综合改革转移支付</t>
  </si>
  <si>
    <t>道路硬化152万平方米；美丽乡村2个</t>
  </si>
  <si>
    <t>光明山镇道路硬化、美丽乡村项目</t>
  </si>
  <si>
    <t>01019</t>
  </si>
  <si>
    <t>林业草原生态保护恢复资金</t>
  </si>
  <si>
    <t>01020</t>
  </si>
  <si>
    <t>农业生产和水利救灾资金</t>
  </si>
  <si>
    <t>01021</t>
  </si>
  <si>
    <t>林业改革发展资金</t>
  </si>
  <si>
    <t>01022</t>
  </si>
  <si>
    <t>农业生产发展资金</t>
  </si>
  <si>
    <t>01023</t>
  </si>
  <si>
    <t>水利发展资金</t>
  </si>
  <si>
    <t>01024</t>
  </si>
  <si>
    <t>农田建设补助资金</t>
  </si>
  <si>
    <t>01025</t>
  </si>
  <si>
    <t>农业资源及生态保护补助资金</t>
  </si>
  <si>
    <t>01026</t>
  </si>
  <si>
    <t>服务业发展资金</t>
  </si>
  <si>
    <t>乡（镇）    项目</t>
  </si>
  <si>
    <t>01027</t>
  </si>
  <si>
    <t>自然灾害防治体系建设补助资金</t>
  </si>
  <si>
    <t>01028</t>
  </si>
  <si>
    <t>重点生态保护修复治理专项资金</t>
  </si>
  <si>
    <t>01029</t>
  </si>
  <si>
    <t>中央财政城镇保障性安居工程补助资金</t>
  </si>
  <si>
    <t>重大传染病防控经费</t>
  </si>
  <si>
    <t>军民融合发展补助资金</t>
  </si>
  <si>
    <t>雄安新区建设发展综合财力补助</t>
  </si>
  <si>
    <t>01033</t>
  </si>
  <si>
    <t>支持海南全面深化改革开放补助资金</t>
  </si>
  <si>
    <t>01034</t>
  </si>
  <si>
    <t>东北振兴专项转移支付</t>
  </si>
  <si>
    <t>其他涉农资金</t>
  </si>
  <si>
    <t>08表：村级经费收支表</t>
  </si>
  <si>
    <t>收  入  项  目  </t>
  </si>
  <si>
    <t>收入执行数</t>
  </si>
  <si>
    <t xml:space="preserve"> 支  出  项  目  </t>
  </si>
  <si>
    <t>支出执行数</t>
  </si>
  <si>
    <t>村级自有收入</t>
  </si>
  <si>
    <t>75.0</t>
  </si>
  <si>
    <t>村级经费支出</t>
  </si>
  <si>
    <t>    其中：租赁收入</t>
  </si>
  <si>
    <t>    村干部报酬</t>
  </si>
  <si>
    <t>       出让收入</t>
  </si>
  <si>
    <t>    供养人员补助</t>
  </si>
  <si>
    <t>       村办企业上交收入</t>
  </si>
  <si>
    <t>    办公经费</t>
  </si>
  <si>
    <t>财政补助收入</t>
  </si>
  <si>
    <t>        其中:报刊订阅费</t>
  </si>
  <si>
    <t>    其中：乡镇政府安排的村级补助收入</t>
  </si>
  <si>
    <t>          党员培训费</t>
  </si>
  <si>
    <t>捐赠收入</t>
  </si>
  <si>
    <t>    计划生育经费</t>
  </si>
  <si>
    <t>其他收入</t>
  </si>
  <si>
    <t>    征兵经费</t>
  </si>
  <si>
    <t>    其他经费性支出</t>
  </si>
  <si>
    <t>其他非经费性支出</t>
  </si>
  <si>
    <t>本年收入合计</t>
  </si>
  <si>
    <t>       本年支出合计</t>
  </si>
  <si>
    <t>           收入总计</t>
  </si>
  <si>
    <t>           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</si>
</sst>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22"/>
      <color rgb="FF000000"/>
      <name val="华文新魏"/>
      <charset val="134"/>
    </font>
    <font>
      <sz val="10"/>
      <color rgb="FF000000"/>
      <name val="新宋体（ST Song）"/>
      <charset val="134"/>
    </font>
    <font>
      <sz val="10"/>
      <color rgb="FF000000"/>
      <name val="仿宋（ST FangSong）"/>
      <charset val="134"/>
    </font>
    <font>
      <b/>
      <sz val="20"/>
      <color rgb="FF000000"/>
      <name val="新宋体（ST Song）"/>
      <charset val="134"/>
    </font>
    <font>
      <sz val="11"/>
      <color rgb="FF000000"/>
      <name val="新宋体（ST Song）"/>
      <charset val="134"/>
    </font>
    <font>
      <sz val="13"/>
      <color rgb="FF000000"/>
      <name val="新宋体（ST Song）"/>
      <charset val="134"/>
    </font>
    <font>
      <sz val="16"/>
      <color rgb="FF000000"/>
      <name val="新宋体（ST Song）"/>
      <charset val="134"/>
    </font>
    <font>
      <b/>
      <sz val="18"/>
      <color rgb="FF000000"/>
      <name val="宋体"/>
      <charset val="134"/>
      <scheme val="minor"/>
    </font>
    <font>
      <b/>
      <sz val="48"/>
      <color rgb="FF00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rgb="FF000000"/>
      <name val="宋体"/>
      <charset val="134"/>
      <scheme val="minor"/>
    </font>
    <font>
      <b/>
      <sz val="18"/>
      <color rgb="FF000000"/>
      <name val="新宋体（ST Song）"/>
      <charset val="134"/>
    </font>
    <font>
      <sz val="20"/>
      <color rgb="FF000000"/>
      <name val="宋体"/>
      <charset val="134"/>
      <scheme val="minor"/>
    </font>
    <font>
      <b/>
      <sz val="22"/>
      <color rgb="FF000000"/>
      <name val="新宋体（ST Song）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4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horizontal="right" vertical="center"/>
    </xf>
    <xf numFmtId="0" fontId="9" fillId="0" borderId="0" xfId="0" applyFont="1" applyAlignment="1">
      <alignment horizontal="left" vertical="top"/>
    </xf>
    <xf numFmtId="0" fontId="13" fillId="0" borderId="0" xfId="0" applyFont="1"/>
    <xf numFmtId="0" fontId="14" fillId="0" borderId="0" xfId="0" applyFont="1" applyAlignment="1">
      <alignment horizontal="left" vertical="top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7"/>
  <sheetViews>
    <sheetView topLeftCell="E1" workbookViewId="0">
      <selection activeCell="G17" sqref="G17"/>
    </sheetView>
  </sheetViews>
  <sheetFormatPr defaultColWidth="9" defaultRowHeight="14.4"/>
  <cols>
    <col min="1" max="1" width="11.8796296296296" customWidth="1"/>
    <col min="2" max="2" width="5.75" customWidth="1"/>
    <col min="3" max="3" width="9" customWidth="1"/>
    <col min="4" max="4" width="5" customWidth="1"/>
    <col min="5" max="5" width="9.12962962962963" customWidth="1"/>
    <col min="6" max="6" width="7.62962962962963" customWidth="1"/>
    <col min="7" max="7" width="17.4444444444444" customWidth="1"/>
    <col min="8" max="8" width="30" customWidth="1"/>
    <col min="9" max="9" width="5.88888888888889" customWidth="1"/>
    <col min="10" max="10" width="6.87962962962963" customWidth="1"/>
    <col min="11" max="11" width="4.62962962962963" customWidth="1"/>
    <col min="12" max="12" width="3.75" customWidth="1"/>
    <col min="13" max="13" width="5" customWidth="1"/>
    <col min="14" max="14" width="6.77777777777778" customWidth="1"/>
    <col min="15" max="15" width="1.25" customWidth="1"/>
    <col min="16" max="16" width="4.33333333333333" customWidth="1"/>
    <col min="17" max="17" width="6.33333333333333" customWidth="1"/>
    <col min="18" max="18" width="5" customWidth="1"/>
    <col min="19" max="19" width="5.11111111111111" customWidth="1"/>
    <col min="20" max="20" width="12.7777777777778" customWidth="1"/>
    <col min="21" max="23" width="3.75" customWidth="1"/>
    <col min="24" max="24" width="4.75" customWidth="1"/>
    <col min="25" max="25" width="2.22222222222222" customWidth="1"/>
    <col min="26" max="26" width="14.2222222222222" customWidth="1"/>
  </cols>
  <sheetData>
    <row r="1" ht="15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0.4" spans="1:26">
      <c r="A2" s="14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2.2" spans="1:26">
      <c r="A3" s="15"/>
      <c r="B3" s="16" t="s">
        <v>1</v>
      </c>
      <c r="C3" s="16"/>
      <c r="D3" s="16"/>
      <c r="E3" s="16"/>
      <c r="F3" s="16"/>
      <c r="G3" s="16"/>
      <c r="H3" s="17"/>
      <c r="I3" s="17"/>
      <c r="J3" s="22" t="s">
        <v>2</v>
      </c>
      <c r="K3" s="22"/>
      <c r="L3" s="22"/>
      <c r="M3" s="22"/>
      <c r="N3" s="22"/>
      <c r="O3" s="1"/>
      <c r="P3" s="17"/>
      <c r="Q3" s="17"/>
      <c r="R3" s="17"/>
      <c r="S3" s="17"/>
      <c r="T3" s="17" t="s">
        <v>3</v>
      </c>
      <c r="U3" s="17"/>
      <c r="V3" s="17"/>
      <c r="W3" s="17"/>
      <c r="X3" s="17"/>
      <c r="Y3" s="33"/>
      <c r="Z3" s="22" t="s">
        <v>4</v>
      </c>
    </row>
    <row r="4" ht="15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61.2" spans="1:26">
      <c r="A5" s="18" t="s">
        <v>5</v>
      </c>
      <c r="B5" s="18"/>
      <c r="C5" s="18"/>
      <c r="D5" s="18"/>
      <c r="E5" s="18"/>
      <c r="F5" s="18"/>
      <c r="G5" s="18"/>
      <c r="H5" s="19" t="s">
        <v>6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ht="15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5.8" spans="1:26">
      <c r="A7" s="20" t="s">
        <v>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4" t="s">
        <v>8</v>
      </c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34"/>
      <c r="Z7" s="34"/>
    </row>
    <row r="8" ht="15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5.8" spans="1:26">
      <c r="A9" s="20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4" t="s">
        <v>10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34"/>
      <c r="Z9" s="34"/>
    </row>
    <row r="10" ht="15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5.8" spans="1:26">
      <c r="A11" s="20" t="s">
        <v>11</v>
      </c>
      <c r="B11" s="20"/>
      <c r="C11" s="20"/>
      <c r="D11" s="20"/>
      <c r="E11" s="20"/>
      <c r="F11" s="20"/>
      <c r="G11" s="20"/>
      <c r="H11" s="20"/>
      <c r="I11" s="20"/>
      <c r="J11" s="25" t="s">
        <v>12</v>
      </c>
      <c r="K11" s="25"/>
      <c r="L11" s="25"/>
      <c r="M11" s="26" t="s">
        <v>13</v>
      </c>
      <c r="N11" s="25" t="s">
        <v>14</v>
      </c>
      <c r="O11" s="25"/>
      <c r="P11" s="26" t="s">
        <v>15</v>
      </c>
      <c r="Q11" s="25" t="s">
        <v>16</v>
      </c>
      <c r="R11" s="25"/>
      <c r="S11" s="26" t="s">
        <v>17</v>
      </c>
      <c r="T11" s="29"/>
      <c r="U11" s="29"/>
      <c r="V11" s="30"/>
      <c r="W11" s="31"/>
      <c r="X11" s="30"/>
      <c r="Y11" s="35"/>
      <c r="Z11" s="35"/>
    </row>
    <row r="12" ht="15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8.2" spans="1:26">
      <c r="A13" s="21" t="s">
        <v>18</v>
      </c>
      <c r="B13" s="21"/>
      <c r="C13" s="21"/>
      <c r="D13" s="21"/>
      <c r="E13" s="21"/>
      <c r="F13" s="22" t="s">
        <v>19</v>
      </c>
      <c r="G13" s="22"/>
      <c r="H13" s="22"/>
      <c r="I13" s="27" t="s">
        <v>20</v>
      </c>
      <c r="J13" s="28" t="s">
        <v>21</v>
      </c>
      <c r="K13" s="28"/>
      <c r="L13" s="28"/>
      <c r="M13" s="28"/>
      <c r="N13" s="28"/>
      <c r="O13" s="28"/>
      <c r="P13" s="28"/>
      <c r="Q13" s="28"/>
      <c r="R13" s="28"/>
      <c r="S13" s="28"/>
      <c r="T13" s="32" t="s">
        <v>22</v>
      </c>
      <c r="U13" s="32"/>
      <c r="V13" s="32"/>
      <c r="W13" s="32"/>
      <c r="X13" s="27" t="s">
        <v>20</v>
      </c>
      <c r="Y13" s="27"/>
      <c r="Z13" s="36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7" ht="38" customHeight="1" spans="7:7">
      <c r="G17" s="23"/>
    </row>
  </sheetData>
  <mergeCells count="29">
    <mergeCell ref="A1:Z1"/>
    <mergeCell ref="B2:Z2"/>
    <mergeCell ref="B3:G3"/>
    <mergeCell ref="H3:I3"/>
    <mergeCell ref="J3:N3"/>
    <mergeCell ref="P3:S3"/>
    <mergeCell ref="T3:X3"/>
    <mergeCell ref="A4:Z4"/>
    <mergeCell ref="A5:G5"/>
    <mergeCell ref="H5:Z5"/>
    <mergeCell ref="A6:Z6"/>
    <mergeCell ref="A7:L7"/>
    <mergeCell ref="M7:X7"/>
    <mergeCell ref="Y7:Z7"/>
    <mergeCell ref="A8:Z8"/>
    <mergeCell ref="A9:K9"/>
    <mergeCell ref="L9:X9"/>
    <mergeCell ref="Y9:Z9"/>
    <mergeCell ref="A10:Z10"/>
    <mergeCell ref="A11:I11"/>
    <mergeCell ref="J11:L11"/>
    <mergeCell ref="N11:O11"/>
    <mergeCell ref="Q11:R11"/>
    <mergeCell ref="A12:Z12"/>
    <mergeCell ref="A13:E13"/>
    <mergeCell ref="F13:H13"/>
    <mergeCell ref="J13:S13"/>
    <mergeCell ref="T13:W13"/>
    <mergeCell ref="A14:Z15"/>
  </mergeCells>
  <pageMargins left="0.7" right="0.7" top="0.75" bottom="0.75" header="0.3" footer="0.3"/>
  <pageSetup paperSize="9" scale="68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opLeftCell="D1" workbookViewId="0">
      <selection activeCell="N7" sqref="N7"/>
    </sheetView>
  </sheetViews>
  <sheetFormatPr defaultColWidth="9" defaultRowHeight="14.4"/>
  <cols>
    <col min="1" max="2" width="3.75" customWidth="1"/>
    <col min="3" max="3" width="8.25" customWidth="1"/>
    <col min="4" max="4" width="33.1296296296296" customWidth="1"/>
    <col min="5" max="18" width="16.8796296296296" customWidth="1"/>
  </cols>
  <sheetData>
    <row r="1" ht="28.2" spans="1:18">
      <c r="A1" s="1"/>
      <c r="B1" s="2" t="s">
        <v>309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5" spans="1:18">
      <c r="A2" s="1"/>
      <c r="B2" s="3" t="s">
        <v>112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5" spans="1:18">
      <c r="A3" s="1"/>
      <c r="B3" s="7" t="s">
        <v>55</v>
      </c>
      <c r="C3" s="7" t="s">
        <v>239</v>
      </c>
      <c r="D3" s="7" t="s">
        <v>310</v>
      </c>
      <c r="E3" s="7" t="s">
        <v>174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15" spans="1:18">
      <c r="A4" s="1"/>
      <c r="B4" s="7"/>
      <c r="C4" s="7"/>
      <c r="D4" s="7"/>
      <c r="E4" s="7" t="s">
        <v>389</v>
      </c>
      <c r="F4" s="7"/>
      <c r="G4" s="7"/>
      <c r="H4" s="7"/>
      <c r="I4" s="7"/>
      <c r="J4" s="7"/>
      <c r="K4" s="7" t="s">
        <v>390</v>
      </c>
      <c r="L4" s="7"/>
      <c r="M4" s="7"/>
      <c r="N4" s="7" t="s">
        <v>391</v>
      </c>
      <c r="O4" s="7"/>
      <c r="P4" s="7"/>
      <c r="Q4" s="7"/>
      <c r="R4" s="7"/>
    </row>
    <row r="5" ht="24" spans="1:18">
      <c r="A5" s="1"/>
      <c r="B5" s="7"/>
      <c r="C5" s="7"/>
      <c r="D5" s="7"/>
      <c r="E5" s="7" t="s">
        <v>392</v>
      </c>
      <c r="F5" s="7" t="s">
        <v>393</v>
      </c>
      <c r="G5" s="7" t="s">
        <v>394</v>
      </c>
      <c r="H5" s="7" t="s">
        <v>395</v>
      </c>
      <c r="I5" s="7" t="s">
        <v>396</v>
      </c>
      <c r="J5" s="7" t="s">
        <v>397</v>
      </c>
      <c r="K5" s="7" t="s">
        <v>398</v>
      </c>
      <c r="L5" s="7" t="s">
        <v>399</v>
      </c>
      <c r="M5" s="7" t="s">
        <v>400</v>
      </c>
      <c r="N5" s="7" t="s">
        <v>401</v>
      </c>
      <c r="O5" s="7" t="s">
        <v>402</v>
      </c>
      <c r="P5" s="7" t="s">
        <v>403</v>
      </c>
      <c r="Q5" s="7" t="s">
        <v>404</v>
      </c>
      <c r="R5" s="7" t="s">
        <v>405</v>
      </c>
    </row>
    <row r="6" ht="15" spans="1:18">
      <c r="A6" s="1"/>
      <c r="B6" s="4">
        <v>1</v>
      </c>
      <c r="C6" s="6"/>
      <c r="D6" s="6" t="s">
        <v>330</v>
      </c>
      <c r="E6" s="3">
        <f t="shared" ref="E6:E32" si="0">SUM(F6:J6)</f>
        <v>1000</v>
      </c>
      <c r="F6" s="3">
        <f>SUM(F7:F32)</f>
        <v>877</v>
      </c>
      <c r="G6" s="3">
        <f>SUM(G7:G32)</f>
        <v>0</v>
      </c>
      <c r="H6" s="3">
        <f>SUM(H7:H32)</f>
        <v>0</v>
      </c>
      <c r="I6" s="3">
        <f>SUM(I7:I32)</f>
        <v>23</v>
      </c>
      <c r="J6" s="3">
        <f>SUM(J7:J32)</f>
        <v>100</v>
      </c>
      <c r="K6" s="3">
        <f t="shared" ref="K6:K32" si="1">SUM(L6:M6)</f>
        <v>471</v>
      </c>
      <c r="L6" s="3">
        <f>SUM(L7:L32)</f>
        <v>471</v>
      </c>
      <c r="M6" s="3">
        <f>SUM(M7:M32)</f>
        <v>0</v>
      </c>
      <c r="N6" s="3">
        <f>SUM(O6:R6)</f>
        <v>0</v>
      </c>
      <c r="O6" s="3">
        <f>SUM(O7:O32)</f>
        <v>0</v>
      </c>
      <c r="P6" s="3">
        <f>SUM(P7:P32)</f>
        <v>0</v>
      </c>
      <c r="Q6" s="3">
        <f>SUM(Q7:Q32)</f>
        <v>0</v>
      </c>
      <c r="R6" s="3">
        <f>SUM(R7:R32)</f>
        <v>0</v>
      </c>
    </row>
    <row r="7" ht="15" spans="1:18">
      <c r="A7" s="1"/>
      <c r="B7" s="4">
        <v>2</v>
      </c>
      <c r="C7" s="6">
        <v>201</v>
      </c>
      <c r="D7" s="6" t="s">
        <v>120</v>
      </c>
      <c r="E7" s="3">
        <f t="shared" si="0"/>
        <v>101</v>
      </c>
      <c r="F7" s="3">
        <v>40</v>
      </c>
      <c r="G7" s="3">
        <v>0</v>
      </c>
      <c r="H7" s="3">
        <v>0</v>
      </c>
      <c r="I7" s="3">
        <v>9</v>
      </c>
      <c r="J7" s="3">
        <v>52</v>
      </c>
      <c r="K7" s="3">
        <f t="shared" si="1"/>
        <v>0</v>
      </c>
      <c r="L7" s="3">
        <v>0</v>
      </c>
      <c r="M7" s="3">
        <v>0</v>
      </c>
      <c r="N7" s="3">
        <f t="shared" ref="N6:N32" si="2">SUM(O7:R7)</f>
        <v>0</v>
      </c>
      <c r="O7" s="3">
        <v>0</v>
      </c>
      <c r="P7" s="3">
        <v>0</v>
      </c>
      <c r="Q7" s="3">
        <v>0</v>
      </c>
      <c r="R7" s="3">
        <v>0</v>
      </c>
    </row>
    <row r="8" ht="15" spans="1:18">
      <c r="A8" s="1"/>
      <c r="B8" s="4">
        <v>3</v>
      </c>
      <c r="C8" s="6">
        <v>202</v>
      </c>
      <c r="D8" s="6" t="s">
        <v>122</v>
      </c>
      <c r="E8" s="3">
        <f t="shared" si="0"/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f t="shared" si="1"/>
        <v>0</v>
      </c>
      <c r="L8" s="3">
        <v>0</v>
      </c>
      <c r="M8" s="3">
        <v>0</v>
      </c>
      <c r="N8" s="3">
        <f t="shared" si="2"/>
        <v>0</v>
      </c>
      <c r="O8" s="3">
        <v>0</v>
      </c>
      <c r="P8" s="3">
        <v>0</v>
      </c>
      <c r="Q8" s="3">
        <v>0</v>
      </c>
      <c r="R8" s="3">
        <v>0</v>
      </c>
    </row>
    <row r="9" ht="15" spans="1:18">
      <c r="A9" s="1"/>
      <c r="B9" s="4">
        <v>4</v>
      </c>
      <c r="C9" s="6">
        <v>203</v>
      </c>
      <c r="D9" s="6" t="s">
        <v>124</v>
      </c>
      <c r="E9" s="3">
        <f t="shared" si="0"/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f t="shared" si="1"/>
        <v>0</v>
      </c>
      <c r="L9" s="3">
        <v>0</v>
      </c>
      <c r="M9" s="3">
        <v>0</v>
      </c>
      <c r="N9" s="3">
        <f t="shared" si="2"/>
        <v>0</v>
      </c>
      <c r="O9" s="3">
        <v>0</v>
      </c>
      <c r="P9" s="3">
        <v>0</v>
      </c>
      <c r="Q9" s="3">
        <v>0</v>
      </c>
      <c r="R9" s="3">
        <v>0</v>
      </c>
    </row>
    <row r="10" ht="15" spans="1:18">
      <c r="A10" s="1"/>
      <c r="B10" s="4">
        <v>5</v>
      </c>
      <c r="C10" s="6">
        <v>204</v>
      </c>
      <c r="D10" s="6" t="s">
        <v>126</v>
      </c>
      <c r="E10" s="3">
        <f t="shared" si="0"/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f t="shared" si="1"/>
        <v>0</v>
      </c>
      <c r="L10" s="3">
        <v>0</v>
      </c>
      <c r="M10" s="3">
        <v>0</v>
      </c>
      <c r="N10" s="3">
        <f t="shared" si="2"/>
        <v>0</v>
      </c>
      <c r="O10" s="3">
        <v>0</v>
      </c>
      <c r="P10" s="3">
        <v>0</v>
      </c>
      <c r="Q10" s="3">
        <v>0</v>
      </c>
      <c r="R10" s="3">
        <v>0</v>
      </c>
    </row>
    <row r="11" ht="15" spans="1:18">
      <c r="A11" s="1"/>
      <c r="B11" s="4">
        <v>6</v>
      </c>
      <c r="C11" s="6">
        <v>205</v>
      </c>
      <c r="D11" s="6" t="s">
        <v>128</v>
      </c>
      <c r="E11" s="3">
        <f t="shared" si="0"/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f t="shared" si="1"/>
        <v>0</v>
      </c>
      <c r="L11" s="3">
        <v>0</v>
      </c>
      <c r="M11" s="3">
        <v>0</v>
      </c>
      <c r="N11" s="3">
        <f t="shared" si="2"/>
        <v>0</v>
      </c>
      <c r="O11" s="3">
        <v>0</v>
      </c>
      <c r="P11" s="3">
        <v>0</v>
      </c>
      <c r="Q11" s="3">
        <v>0</v>
      </c>
      <c r="R11" s="3">
        <v>0</v>
      </c>
    </row>
    <row r="12" ht="15" spans="1:18">
      <c r="A12" s="1"/>
      <c r="B12" s="4">
        <v>7</v>
      </c>
      <c r="C12" s="6">
        <v>206</v>
      </c>
      <c r="D12" s="6" t="s">
        <v>130</v>
      </c>
      <c r="E12" s="3">
        <f t="shared" si="0"/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f t="shared" si="1"/>
        <v>0</v>
      </c>
      <c r="L12" s="3">
        <v>0</v>
      </c>
      <c r="M12" s="3">
        <v>0</v>
      </c>
      <c r="N12" s="3">
        <f t="shared" si="2"/>
        <v>0</v>
      </c>
      <c r="O12" s="3">
        <v>0</v>
      </c>
      <c r="P12" s="3">
        <v>0</v>
      </c>
      <c r="Q12" s="3">
        <v>0</v>
      </c>
      <c r="R12" s="3">
        <v>0</v>
      </c>
    </row>
    <row r="13" ht="15" spans="1:18">
      <c r="A13" s="1"/>
      <c r="B13" s="4">
        <v>8</v>
      </c>
      <c r="C13" s="6">
        <v>207</v>
      </c>
      <c r="D13" s="6" t="s">
        <v>132</v>
      </c>
      <c r="E13" s="3">
        <f t="shared" si="0"/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f t="shared" si="1"/>
        <v>0</v>
      </c>
      <c r="L13" s="3">
        <v>0</v>
      </c>
      <c r="M13" s="3">
        <v>0</v>
      </c>
      <c r="N13" s="3">
        <f t="shared" si="2"/>
        <v>0</v>
      </c>
      <c r="O13" s="3">
        <v>0</v>
      </c>
      <c r="P13" s="3">
        <v>0</v>
      </c>
      <c r="Q13" s="3">
        <v>0</v>
      </c>
      <c r="R13" s="3">
        <v>0</v>
      </c>
    </row>
    <row r="14" ht="15" spans="1:18">
      <c r="A14" s="1"/>
      <c r="B14" s="4">
        <v>9</v>
      </c>
      <c r="C14" s="6">
        <v>208</v>
      </c>
      <c r="D14" s="6" t="s">
        <v>134</v>
      </c>
      <c r="E14" s="3">
        <f t="shared" si="0"/>
        <v>173</v>
      </c>
      <c r="F14" s="3">
        <v>159</v>
      </c>
      <c r="G14" s="3">
        <v>0</v>
      </c>
      <c r="H14" s="3">
        <v>0</v>
      </c>
      <c r="I14" s="3">
        <v>14</v>
      </c>
      <c r="J14" s="3">
        <v>0</v>
      </c>
      <c r="K14" s="3">
        <f t="shared" si="1"/>
        <v>471</v>
      </c>
      <c r="L14" s="3">
        <v>471</v>
      </c>
      <c r="M14" s="3">
        <v>0</v>
      </c>
      <c r="N14" s="3">
        <f t="shared" si="2"/>
        <v>0</v>
      </c>
      <c r="O14" s="3">
        <v>0</v>
      </c>
      <c r="P14" s="3">
        <v>0</v>
      </c>
      <c r="Q14" s="3">
        <v>0</v>
      </c>
      <c r="R14" s="3">
        <v>0</v>
      </c>
    </row>
    <row r="15" ht="15" spans="1:18">
      <c r="A15" s="1"/>
      <c r="B15" s="4">
        <v>10</v>
      </c>
      <c r="C15" s="6">
        <v>210</v>
      </c>
      <c r="D15" s="6" t="s">
        <v>136</v>
      </c>
      <c r="E15" s="3">
        <f t="shared" si="0"/>
        <v>11</v>
      </c>
      <c r="F15" s="3">
        <v>0</v>
      </c>
      <c r="G15" s="3">
        <v>0</v>
      </c>
      <c r="H15" s="3">
        <v>0</v>
      </c>
      <c r="I15" s="3">
        <v>0</v>
      </c>
      <c r="J15" s="3">
        <v>11</v>
      </c>
      <c r="K15" s="3">
        <f t="shared" si="1"/>
        <v>0</v>
      </c>
      <c r="L15" s="3">
        <v>0</v>
      </c>
      <c r="M15" s="3">
        <v>0</v>
      </c>
      <c r="N15" s="3">
        <f t="shared" si="2"/>
        <v>0</v>
      </c>
      <c r="O15" s="3">
        <v>0</v>
      </c>
      <c r="P15" s="3">
        <v>0</v>
      </c>
      <c r="Q15" s="3">
        <v>0</v>
      </c>
      <c r="R15" s="3">
        <v>0</v>
      </c>
    </row>
    <row r="16" ht="15" spans="1:18">
      <c r="A16" s="1"/>
      <c r="B16" s="4">
        <v>11</v>
      </c>
      <c r="C16" s="6">
        <v>211</v>
      </c>
      <c r="D16" s="6" t="s">
        <v>138</v>
      </c>
      <c r="E16" s="3">
        <f t="shared" si="0"/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f t="shared" si="1"/>
        <v>0</v>
      </c>
      <c r="L16" s="3">
        <v>0</v>
      </c>
      <c r="M16" s="3">
        <v>0</v>
      </c>
      <c r="N16" s="3">
        <f t="shared" si="2"/>
        <v>0</v>
      </c>
      <c r="O16" s="3">
        <v>0</v>
      </c>
      <c r="P16" s="3">
        <v>0</v>
      </c>
      <c r="Q16" s="3">
        <v>0</v>
      </c>
      <c r="R16" s="3">
        <v>0</v>
      </c>
    </row>
    <row r="17" ht="15" spans="1:18">
      <c r="A17" s="1"/>
      <c r="B17" s="4">
        <v>12</v>
      </c>
      <c r="C17" s="6">
        <v>212</v>
      </c>
      <c r="D17" s="6" t="s">
        <v>140</v>
      </c>
      <c r="E17" s="3">
        <f t="shared" si="0"/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f t="shared" si="1"/>
        <v>0</v>
      </c>
      <c r="L17" s="3">
        <v>0</v>
      </c>
      <c r="M17" s="3">
        <v>0</v>
      </c>
      <c r="N17" s="3">
        <f t="shared" si="2"/>
        <v>0</v>
      </c>
      <c r="O17" s="3">
        <v>0</v>
      </c>
      <c r="P17" s="3">
        <v>0</v>
      </c>
      <c r="Q17" s="3">
        <v>0</v>
      </c>
      <c r="R17" s="3">
        <v>0</v>
      </c>
    </row>
    <row r="18" ht="15" spans="1:18">
      <c r="A18" s="1"/>
      <c r="B18" s="4">
        <v>13</v>
      </c>
      <c r="C18" s="6">
        <v>213</v>
      </c>
      <c r="D18" s="6" t="s">
        <v>142</v>
      </c>
      <c r="E18" s="3">
        <f t="shared" si="0"/>
        <v>715</v>
      </c>
      <c r="F18" s="3">
        <v>678</v>
      </c>
      <c r="G18" s="3">
        <v>0</v>
      </c>
      <c r="H18" s="3">
        <v>0</v>
      </c>
      <c r="I18" s="3">
        <v>0</v>
      </c>
      <c r="J18" s="3">
        <v>37</v>
      </c>
      <c r="K18" s="3">
        <f t="shared" si="1"/>
        <v>0</v>
      </c>
      <c r="L18" s="3">
        <v>0</v>
      </c>
      <c r="M18" s="3">
        <v>0</v>
      </c>
      <c r="N18" s="3">
        <f t="shared" si="2"/>
        <v>0</v>
      </c>
      <c r="O18" s="3">
        <v>0</v>
      </c>
      <c r="P18" s="3">
        <v>0</v>
      </c>
      <c r="Q18" s="3">
        <v>0</v>
      </c>
      <c r="R18" s="3">
        <v>0</v>
      </c>
    </row>
    <row r="19" ht="15" spans="1:18">
      <c r="A19" s="1"/>
      <c r="B19" s="4">
        <v>14</v>
      </c>
      <c r="C19" s="6">
        <v>214</v>
      </c>
      <c r="D19" s="6" t="s">
        <v>144</v>
      </c>
      <c r="E19" s="3">
        <f t="shared" si="0"/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f t="shared" si="1"/>
        <v>0</v>
      </c>
      <c r="L19" s="3">
        <v>0</v>
      </c>
      <c r="M19" s="3">
        <v>0</v>
      </c>
      <c r="N19" s="3">
        <f t="shared" si="2"/>
        <v>0</v>
      </c>
      <c r="O19" s="3">
        <v>0</v>
      </c>
      <c r="P19" s="3">
        <v>0</v>
      </c>
      <c r="Q19" s="3">
        <v>0</v>
      </c>
      <c r="R19" s="3">
        <v>0</v>
      </c>
    </row>
    <row r="20" ht="15" spans="1:18">
      <c r="A20" s="1"/>
      <c r="B20" s="4">
        <v>15</v>
      </c>
      <c r="C20" s="6">
        <v>215</v>
      </c>
      <c r="D20" s="6" t="s">
        <v>146</v>
      </c>
      <c r="E20" s="3">
        <f t="shared" si="0"/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f t="shared" si="1"/>
        <v>0</v>
      </c>
      <c r="L20" s="3">
        <v>0</v>
      </c>
      <c r="M20" s="3">
        <v>0</v>
      </c>
      <c r="N20" s="3">
        <f t="shared" si="2"/>
        <v>0</v>
      </c>
      <c r="O20" s="3">
        <v>0</v>
      </c>
      <c r="P20" s="3">
        <v>0</v>
      </c>
      <c r="Q20" s="3">
        <v>0</v>
      </c>
      <c r="R20" s="3">
        <v>0</v>
      </c>
    </row>
    <row r="21" ht="15" spans="1:18">
      <c r="A21" s="1"/>
      <c r="B21" s="4">
        <v>16</v>
      </c>
      <c r="C21" s="6">
        <v>216</v>
      </c>
      <c r="D21" s="6" t="s">
        <v>148</v>
      </c>
      <c r="E21" s="3">
        <f t="shared" si="0"/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f t="shared" si="1"/>
        <v>0</v>
      </c>
      <c r="L21" s="3">
        <v>0</v>
      </c>
      <c r="M21" s="3">
        <v>0</v>
      </c>
      <c r="N21" s="3">
        <f t="shared" si="2"/>
        <v>0</v>
      </c>
      <c r="O21" s="3">
        <v>0</v>
      </c>
      <c r="P21" s="3">
        <v>0</v>
      </c>
      <c r="Q21" s="3">
        <v>0</v>
      </c>
      <c r="R21" s="3">
        <v>0</v>
      </c>
    </row>
    <row r="22" ht="15" spans="1:18">
      <c r="A22" s="1"/>
      <c r="B22" s="4">
        <v>17</v>
      </c>
      <c r="C22" s="6">
        <v>217</v>
      </c>
      <c r="D22" s="6" t="s">
        <v>150</v>
      </c>
      <c r="E22" s="3">
        <f t="shared" si="0"/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f t="shared" si="1"/>
        <v>0</v>
      </c>
      <c r="L22" s="3">
        <v>0</v>
      </c>
      <c r="M22" s="3">
        <v>0</v>
      </c>
      <c r="N22" s="3">
        <f t="shared" si="2"/>
        <v>0</v>
      </c>
      <c r="O22" s="3">
        <v>0</v>
      </c>
      <c r="P22" s="3">
        <v>0</v>
      </c>
      <c r="Q22" s="3">
        <v>0</v>
      </c>
      <c r="R22" s="3">
        <v>0</v>
      </c>
    </row>
    <row r="23" ht="15" spans="1:18">
      <c r="A23" s="1"/>
      <c r="B23" s="4">
        <v>18</v>
      </c>
      <c r="C23" s="6">
        <v>219</v>
      </c>
      <c r="D23" s="6" t="s">
        <v>152</v>
      </c>
      <c r="E23" s="3">
        <f t="shared" si="0"/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f t="shared" si="1"/>
        <v>0</v>
      </c>
      <c r="L23" s="3">
        <v>0</v>
      </c>
      <c r="M23" s="3">
        <v>0</v>
      </c>
      <c r="N23" s="3">
        <f t="shared" si="2"/>
        <v>0</v>
      </c>
      <c r="O23" s="3">
        <v>0</v>
      </c>
      <c r="P23" s="3">
        <v>0</v>
      </c>
      <c r="Q23" s="3">
        <v>0</v>
      </c>
      <c r="R23" s="3">
        <v>0</v>
      </c>
    </row>
    <row r="24" ht="15" spans="1:18">
      <c r="A24" s="1"/>
      <c r="B24" s="4">
        <v>19</v>
      </c>
      <c r="C24" s="6">
        <v>220</v>
      </c>
      <c r="D24" s="6" t="s">
        <v>154</v>
      </c>
      <c r="E24" s="3">
        <f t="shared" si="0"/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f t="shared" si="1"/>
        <v>0</v>
      </c>
      <c r="L24" s="3">
        <v>0</v>
      </c>
      <c r="M24" s="3">
        <v>0</v>
      </c>
      <c r="N24" s="3">
        <f t="shared" si="2"/>
        <v>0</v>
      </c>
      <c r="O24" s="3">
        <v>0</v>
      </c>
      <c r="P24" s="3">
        <v>0</v>
      </c>
      <c r="Q24" s="3">
        <v>0</v>
      </c>
      <c r="R24" s="3">
        <v>0</v>
      </c>
    </row>
    <row r="25" ht="15" spans="1:18">
      <c r="A25" s="1"/>
      <c r="B25" s="4">
        <v>20</v>
      </c>
      <c r="C25" s="6">
        <v>221</v>
      </c>
      <c r="D25" s="6" t="s">
        <v>156</v>
      </c>
      <c r="E25" s="3">
        <f t="shared" si="0"/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f t="shared" si="1"/>
        <v>0</v>
      </c>
      <c r="L25" s="3">
        <v>0</v>
      </c>
      <c r="M25" s="3">
        <v>0</v>
      </c>
      <c r="N25" s="3">
        <f t="shared" si="2"/>
        <v>0</v>
      </c>
      <c r="O25" s="3">
        <v>0</v>
      </c>
      <c r="P25" s="3">
        <v>0</v>
      </c>
      <c r="Q25" s="3">
        <v>0</v>
      </c>
      <c r="R25" s="3">
        <v>0</v>
      </c>
    </row>
    <row r="26" ht="15" spans="1:18">
      <c r="A26" s="1"/>
      <c r="B26" s="4">
        <v>21</v>
      </c>
      <c r="C26" s="6">
        <v>222</v>
      </c>
      <c r="D26" s="6" t="s">
        <v>158</v>
      </c>
      <c r="E26" s="3">
        <f t="shared" si="0"/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f t="shared" si="1"/>
        <v>0</v>
      </c>
      <c r="L26" s="3">
        <v>0</v>
      </c>
      <c r="M26" s="3">
        <v>0</v>
      </c>
      <c r="N26" s="3">
        <f t="shared" si="2"/>
        <v>0</v>
      </c>
      <c r="O26" s="3">
        <v>0</v>
      </c>
      <c r="P26" s="3">
        <v>0</v>
      </c>
      <c r="Q26" s="3">
        <v>0</v>
      </c>
      <c r="R26" s="3">
        <v>0</v>
      </c>
    </row>
    <row r="27" ht="15" spans="1:18">
      <c r="A27" s="1"/>
      <c r="B27" s="4">
        <v>22</v>
      </c>
      <c r="C27" s="6">
        <v>224</v>
      </c>
      <c r="D27" s="6" t="s">
        <v>160</v>
      </c>
      <c r="E27" s="3">
        <f t="shared" si="0"/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f t="shared" si="1"/>
        <v>0</v>
      </c>
      <c r="L27" s="3">
        <v>0</v>
      </c>
      <c r="M27" s="3">
        <v>0</v>
      </c>
      <c r="N27" s="3">
        <f t="shared" si="2"/>
        <v>0</v>
      </c>
      <c r="O27" s="3">
        <v>0</v>
      </c>
      <c r="P27" s="3">
        <v>0</v>
      </c>
      <c r="Q27" s="3">
        <v>0</v>
      </c>
      <c r="R27" s="3">
        <v>0</v>
      </c>
    </row>
    <row r="28" ht="15" spans="1:18">
      <c r="A28" s="1"/>
      <c r="B28" s="4">
        <v>23</v>
      </c>
      <c r="C28" s="6">
        <v>227</v>
      </c>
      <c r="D28" s="6" t="s">
        <v>162</v>
      </c>
      <c r="E28" s="3">
        <f t="shared" si="0"/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f t="shared" si="1"/>
        <v>0</v>
      </c>
      <c r="L28" s="3">
        <v>0</v>
      </c>
      <c r="M28" s="3">
        <v>0</v>
      </c>
      <c r="N28" s="3">
        <f t="shared" si="2"/>
        <v>0</v>
      </c>
      <c r="O28" s="3">
        <v>0</v>
      </c>
      <c r="P28" s="3">
        <v>0</v>
      </c>
      <c r="Q28" s="3">
        <v>0</v>
      </c>
      <c r="R28" s="3">
        <v>0</v>
      </c>
    </row>
    <row r="29" ht="15" spans="1:18">
      <c r="A29" s="1"/>
      <c r="B29" s="4">
        <v>24</v>
      </c>
      <c r="C29" s="6">
        <v>229</v>
      </c>
      <c r="D29" s="6" t="s">
        <v>164</v>
      </c>
      <c r="E29" s="3">
        <f t="shared" si="0"/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f t="shared" si="1"/>
        <v>0</v>
      </c>
      <c r="L29" s="3">
        <v>0</v>
      </c>
      <c r="M29" s="3">
        <v>0</v>
      </c>
      <c r="N29" s="3">
        <f t="shared" si="2"/>
        <v>0</v>
      </c>
      <c r="O29" s="3">
        <v>0</v>
      </c>
      <c r="P29" s="3">
        <v>0</v>
      </c>
      <c r="Q29" s="3">
        <v>0</v>
      </c>
      <c r="R29" s="3">
        <v>0</v>
      </c>
    </row>
    <row r="30" ht="15" spans="1:18">
      <c r="A30" s="1"/>
      <c r="B30" s="4">
        <v>25</v>
      </c>
      <c r="C30" s="6">
        <v>230</v>
      </c>
      <c r="D30" s="6" t="s">
        <v>355</v>
      </c>
      <c r="E30" s="3">
        <f t="shared" si="0"/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f t="shared" si="1"/>
        <v>0</v>
      </c>
      <c r="L30" s="3">
        <v>0</v>
      </c>
      <c r="M30" s="3">
        <v>0</v>
      </c>
      <c r="N30" s="3">
        <f t="shared" si="2"/>
        <v>0</v>
      </c>
      <c r="O30" s="3">
        <v>0</v>
      </c>
      <c r="P30" s="3">
        <v>0</v>
      </c>
      <c r="Q30" s="3">
        <v>0</v>
      </c>
      <c r="R30" s="3">
        <v>0</v>
      </c>
    </row>
    <row r="31" ht="15" spans="1:18">
      <c r="A31" s="1"/>
      <c r="B31" s="4">
        <v>26</v>
      </c>
      <c r="C31" s="6">
        <v>232</v>
      </c>
      <c r="D31" s="6" t="s">
        <v>357</v>
      </c>
      <c r="E31" s="3">
        <f t="shared" si="0"/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f t="shared" si="1"/>
        <v>0</v>
      </c>
      <c r="L31" s="3">
        <v>0</v>
      </c>
      <c r="M31" s="3">
        <v>0</v>
      </c>
      <c r="N31" s="3">
        <f t="shared" si="2"/>
        <v>0</v>
      </c>
      <c r="O31" s="3">
        <v>0</v>
      </c>
      <c r="P31" s="3">
        <v>0</v>
      </c>
      <c r="Q31" s="3">
        <v>0</v>
      </c>
      <c r="R31" s="3">
        <v>0</v>
      </c>
    </row>
    <row r="32" ht="15" spans="1:18">
      <c r="A32" s="1"/>
      <c r="B32" s="4">
        <v>27</v>
      </c>
      <c r="C32" s="6">
        <v>233</v>
      </c>
      <c r="D32" s="6" t="s">
        <v>359</v>
      </c>
      <c r="E32" s="3">
        <f t="shared" si="0"/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f t="shared" si="1"/>
        <v>0</v>
      </c>
      <c r="L32" s="3">
        <v>0</v>
      </c>
      <c r="M32" s="3">
        <v>0</v>
      </c>
      <c r="N32" s="3">
        <f t="shared" si="2"/>
        <v>0</v>
      </c>
      <c r="O32" s="3">
        <v>0</v>
      </c>
      <c r="P32" s="3">
        <v>0</v>
      </c>
      <c r="Q32" s="3">
        <v>0</v>
      </c>
      <c r="R32" s="3">
        <v>0</v>
      </c>
    </row>
  </sheetData>
  <mergeCells count="9">
    <mergeCell ref="B1:R1"/>
    <mergeCell ref="B2:R2"/>
    <mergeCell ref="E3:R3"/>
    <mergeCell ref="E4:J4"/>
    <mergeCell ref="K4:M4"/>
    <mergeCell ref="N4:R4"/>
    <mergeCell ref="B3:B5"/>
    <mergeCell ref="C3:C5"/>
    <mergeCell ref="D3:D5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A1" sqref="A1"/>
    </sheetView>
  </sheetViews>
  <sheetFormatPr defaultColWidth="9" defaultRowHeight="14.4"/>
  <cols>
    <col min="1" max="2" width="3.75" customWidth="1"/>
    <col min="3" max="3" width="8.25" customWidth="1"/>
    <col min="4" max="4" width="33.1296296296296" customWidth="1"/>
    <col min="5" max="20" width="16.8796296296296" customWidth="1"/>
  </cols>
  <sheetData>
    <row r="1" ht="28.2" spans="1:20">
      <c r="A1" s="1"/>
      <c r="B1" s="2" t="s">
        <v>309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spans="1:20">
      <c r="A2" s="1"/>
      <c r="B2" s="3" t="s">
        <v>112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5" spans="1:20">
      <c r="A3" s="1"/>
      <c r="B3" s="7" t="s">
        <v>55</v>
      </c>
      <c r="C3" s="7" t="s">
        <v>239</v>
      </c>
      <c r="D3" s="7" t="s">
        <v>310</v>
      </c>
      <c r="E3" s="7" t="s">
        <v>174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ht="15" spans="1:20">
      <c r="A4" s="1"/>
      <c r="B4" s="7"/>
      <c r="C4" s="7"/>
      <c r="D4" s="7"/>
      <c r="E4" s="7" t="s">
        <v>233</v>
      </c>
      <c r="F4" s="7"/>
      <c r="G4" s="7"/>
      <c r="H4" s="7" t="s">
        <v>178</v>
      </c>
      <c r="I4" s="7"/>
      <c r="J4" s="7"/>
      <c r="K4" s="7"/>
      <c r="L4" s="7"/>
      <c r="M4" s="7" t="s">
        <v>406</v>
      </c>
      <c r="N4" s="7"/>
      <c r="O4" s="7"/>
      <c r="P4" s="7" t="s">
        <v>407</v>
      </c>
      <c r="Q4" s="7"/>
      <c r="R4" s="7"/>
      <c r="S4" s="7"/>
      <c r="T4" s="7"/>
    </row>
    <row r="5" ht="36" spans="1:20">
      <c r="A5" s="1"/>
      <c r="B5" s="7"/>
      <c r="C5" s="7"/>
      <c r="D5" s="7"/>
      <c r="E5" s="7" t="s">
        <v>408</v>
      </c>
      <c r="F5" s="7" t="s">
        <v>409</v>
      </c>
      <c r="G5" s="7" t="s">
        <v>410</v>
      </c>
      <c r="H5" s="7" t="s">
        <v>411</v>
      </c>
      <c r="I5" s="7" t="s">
        <v>412</v>
      </c>
      <c r="J5" s="7" t="s">
        <v>413</v>
      </c>
      <c r="K5" s="7" t="s">
        <v>414</v>
      </c>
      <c r="L5" s="7" t="s">
        <v>415</v>
      </c>
      <c r="M5" s="7" t="s">
        <v>416</v>
      </c>
      <c r="N5" s="7" t="s">
        <v>417</v>
      </c>
      <c r="O5" s="7" t="s">
        <v>418</v>
      </c>
      <c r="P5" s="7" t="s">
        <v>419</v>
      </c>
      <c r="Q5" s="7" t="s">
        <v>420</v>
      </c>
      <c r="R5" s="7" t="s">
        <v>421</v>
      </c>
      <c r="S5" s="7" t="s">
        <v>422</v>
      </c>
      <c r="T5" s="7" t="s">
        <v>423</v>
      </c>
    </row>
    <row r="6" ht="15" spans="1:20">
      <c r="A6" s="1"/>
      <c r="B6" s="4">
        <v>1</v>
      </c>
      <c r="C6" s="6"/>
      <c r="D6" s="6" t="s">
        <v>330</v>
      </c>
      <c r="E6" s="3">
        <f t="shared" ref="E6:T6" si="0">SUM(E7:E32)</f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  <c r="I6" s="3">
        <f t="shared" si="0"/>
        <v>0</v>
      </c>
      <c r="J6" s="3">
        <f t="shared" si="0"/>
        <v>0</v>
      </c>
      <c r="K6" s="3">
        <f t="shared" si="0"/>
        <v>0</v>
      </c>
      <c r="L6" s="3">
        <f t="shared" si="0"/>
        <v>0</v>
      </c>
      <c r="M6" s="3">
        <f t="shared" si="0"/>
        <v>0</v>
      </c>
      <c r="N6" s="3">
        <f t="shared" si="0"/>
        <v>0</v>
      </c>
      <c r="O6" s="3">
        <f t="shared" si="0"/>
        <v>0</v>
      </c>
      <c r="P6" s="3">
        <f t="shared" si="0"/>
        <v>0</v>
      </c>
      <c r="Q6" s="3">
        <f t="shared" si="0"/>
        <v>0</v>
      </c>
      <c r="R6" s="3">
        <f t="shared" si="0"/>
        <v>0</v>
      </c>
      <c r="S6" s="3">
        <f t="shared" si="0"/>
        <v>0</v>
      </c>
      <c r="T6" s="3">
        <f t="shared" si="0"/>
        <v>0</v>
      </c>
    </row>
    <row r="7" ht="15" spans="1:20">
      <c r="A7" s="1"/>
      <c r="B7" s="4">
        <v>2</v>
      </c>
      <c r="C7" s="6">
        <v>201</v>
      </c>
      <c r="D7" s="6" t="s">
        <v>120</v>
      </c>
      <c r="E7" s="3">
        <f t="shared" ref="E7:E32" si="1">SUM(F7:G7)</f>
        <v>0</v>
      </c>
      <c r="F7" s="3">
        <v>0</v>
      </c>
      <c r="G7" s="3">
        <v>0</v>
      </c>
      <c r="H7" s="3">
        <f t="shared" ref="H7:H32" si="2">SUM(I7:L7)</f>
        <v>0</v>
      </c>
      <c r="I7" s="3">
        <v>0</v>
      </c>
      <c r="J7" s="3">
        <v>0</v>
      </c>
      <c r="K7" s="3">
        <v>0</v>
      </c>
      <c r="L7" s="3">
        <v>0</v>
      </c>
      <c r="M7" s="3">
        <f t="shared" ref="M7:M32" si="3">SUM(N7:O7)</f>
        <v>0</v>
      </c>
      <c r="N7" s="3">
        <v>0</v>
      </c>
      <c r="O7" s="3">
        <v>0</v>
      </c>
      <c r="P7" s="3">
        <f t="shared" ref="P7:P32" si="4">SUM(Q7:T7)</f>
        <v>0</v>
      </c>
      <c r="Q7" s="3">
        <v>0</v>
      </c>
      <c r="R7" s="3">
        <v>0</v>
      </c>
      <c r="S7" s="3">
        <v>0</v>
      </c>
      <c r="T7" s="3">
        <v>0</v>
      </c>
    </row>
    <row r="8" ht="15" spans="1:20">
      <c r="A8" s="1"/>
      <c r="B8" s="4">
        <v>3</v>
      </c>
      <c r="C8" s="6">
        <v>202</v>
      </c>
      <c r="D8" s="6" t="s">
        <v>122</v>
      </c>
      <c r="E8" s="3">
        <f t="shared" si="1"/>
        <v>0</v>
      </c>
      <c r="F8" s="3">
        <v>0</v>
      </c>
      <c r="G8" s="3">
        <v>0</v>
      </c>
      <c r="H8" s="3">
        <f t="shared" si="2"/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3"/>
        <v>0</v>
      </c>
      <c r="N8" s="3">
        <v>0</v>
      </c>
      <c r="O8" s="3">
        <v>0</v>
      </c>
      <c r="P8" s="3">
        <f t="shared" si="4"/>
        <v>0</v>
      </c>
      <c r="Q8" s="3">
        <v>0</v>
      </c>
      <c r="R8" s="3">
        <v>0</v>
      </c>
      <c r="S8" s="3">
        <v>0</v>
      </c>
      <c r="T8" s="3">
        <v>0</v>
      </c>
    </row>
    <row r="9" ht="15" spans="1:20">
      <c r="A9" s="1"/>
      <c r="B9" s="4">
        <v>4</v>
      </c>
      <c r="C9" s="6">
        <v>203</v>
      </c>
      <c r="D9" s="6" t="s">
        <v>124</v>
      </c>
      <c r="E9" s="3">
        <f t="shared" si="1"/>
        <v>0</v>
      </c>
      <c r="F9" s="3">
        <v>0</v>
      </c>
      <c r="G9" s="3">
        <v>0</v>
      </c>
      <c r="H9" s="3">
        <f t="shared" si="2"/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3"/>
        <v>0</v>
      </c>
      <c r="N9" s="3">
        <v>0</v>
      </c>
      <c r="O9" s="3">
        <v>0</v>
      </c>
      <c r="P9" s="3">
        <f t="shared" si="4"/>
        <v>0</v>
      </c>
      <c r="Q9" s="3">
        <v>0</v>
      </c>
      <c r="R9" s="3">
        <v>0</v>
      </c>
      <c r="S9" s="3">
        <v>0</v>
      </c>
      <c r="T9" s="3">
        <v>0</v>
      </c>
    </row>
    <row r="10" ht="15" spans="1:20">
      <c r="A10" s="1"/>
      <c r="B10" s="4">
        <v>5</v>
      </c>
      <c r="C10" s="6">
        <v>204</v>
      </c>
      <c r="D10" s="6" t="s">
        <v>126</v>
      </c>
      <c r="E10" s="3">
        <f t="shared" si="1"/>
        <v>0</v>
      </c>
      <c r="F10" s="3">
        <v>0</v>
      </c>
      <c r="G10" s="3">
        <v>0</v>
      </c>
      <c r="H10" s="3">
        <f t="shared" si="2"/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3"/>
        <v>0</v>
      </c>
      <c r="N10" s="3">
        <v>0</v>
      </c>
      <c r="O10" s="3">
        <v>0</v>
      </c>
      <c r="P10" s="3">
        <f t="shared" si="4"/>
        <v>0</v>
      </c>
      <c r="Q10" s="3">
        <v>0</v>
      </c>
      <c r="R10" s="3">
        <v>0</v>
      </c>
      <c r="S10" s="3">
        <v>0</v>
      </c>
      <c r="T10" s="3">
        <v>0</v>
      </c>
    </row>
    <row r="11" ht="15" spans="1:20">
      <c r="A11" s="1"/>
      <c r="B11" s="4">
        <v>6</v>
      </c>
      <c r="C11" s="6">
        <v>205</v>
      </c>
      <c r="D11" s="6" t="s">
        <v>128</v>
      </c>
      <c r="E11" s="3">
        <f t="shared" si="1"/>
        <v>0</v>
      </c>
      <c r="F11" s="3">
        <v>0</v>
      </c>
      <c r="G11" s="3">
        <v>0</v>
      </c>
      <c r="H11" s="3">
        <f t="shared" si="2"/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3"/>
        <v>0</v>
      </c>
      <c r="N11" s="3">
        <v>0</v>
      </c>
      <c r="O11" s="3">
        <v>0</v>
      </c>
      <c r="P11" s="3">
        <f t="shared" si="4"/>
        <v>0</v>
      </c>
      <c r="Q11" s="3">
        <v>0</v>
      </c>
      <c r="R11" s="3">
        <v>0</v>
      </c>
      <c r="S11" s="3">
        <v>0</v>
      </c>
      <c r="T11" s="3">
        <v>0</v>
      </c>
    </row>
    <row r="12" ht="15" spans="1:20">
      <c r="A12" s="1"/>
      <c r="B12" s="4">
        <v>7</v>
      </c>
      <c r="C12" s="6">
        <v>206</v>
      </c>
      <c r="D12" s="6" t="s">
        <v>130</v>
      </c>
      <c r="E12" s="3">
        <f t="shared" si="1"/>
        <v>0</v>
      </c>
      <c r="F12" s="3">
        <v>0</v>
      </c>
      <c r="G12" s="3">
        <v>0</v>
      </c>
      <c r="H12" s="3">
        <f t="shared" si="2"/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3"/>
        <v>0</v>
      </c>
      <c r="N12" s="3">
        <v>0</v>
      </c>
      <c r="O12" s="3">
        <v>0</v>
      </c>
      <c r="P12" s="3">
        <f t="shared" si="4"/>
        <v>0</v>
      </c>
      <c r="Q12" s="3">
        <v>0</v>
      </c>
      <c r="R12" s="3">
        <v>0</v>
      </c>
      <c r="S12" s="3">
        <v>0</v>
      </c>
      <c r="T12" s="3">
        <v>0</v>
      </c>
    </row>
    <row r="13" ht="15" spans="1:20">
      <c r="A13" s="1"/>
      <c r="B13" s="4">
        <v>8</v>
      </c>
      <c r="C13" s="6">
        <v>207</v>
      </c>
      <c r="D13" s="6" t="s">
        <v>132</v>
      </c>
      <c r="E13" s="3">
        <f t="shared" si="1"/>
        <v>0</v>
      </c>
      <c r="F13" s="3">
        <v>0</v>
      </c>
      <c r="G13" s="3">
        <v>0</v>
      </c>
      <c r="H13" s="3">
        <f t="shared" si="2"/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3"/>
        <v>0</v>
      </c>
      <c r="N13" s="3">
        <v>0</v>
      </c>
      <c r="O13" s="3">
        <v>0</v>
      </c>
      <c r="P13" s="3">
        <f t="shared" si="4"/>
        <v>0</v>
      </c>
      <c r="Q13" s="3">
        <v>0</v>
      </c>
      <c r="R13" s="3">
        <v>0</v>
      </c>
      <c r="S13" s="3">
        <v>0</v>
      </c>
      <c r="T13" s="3">
        <v>0</v>
      </c>
    </row>
    <row r="14" ht="15" spans="1:20">
      <c r="A14" s="1"/>
      <c r="B14" s="4">
        <v>9</v>
      </c>
      <c r="C14" s="6">
        <v>208</v>
      </c>
      <c r="D14" s="6" t="s">
        <v>134</v>
      </c>
      <c r="E14" s="3">
        <f t="shared" si="1"/>
        <v>0</v>
      </c>
      <c r="F14" s="3">
        <v>0</v>
      </c>
      <c r="G14" s="3">
        <v>0</v>
      </c>
      <c r="H14" s="3">
        <f t="shared" si="2"/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3"/>
        <v>0</v>
      </c>
      <c r="N14" s="3">
        <v>0</v>
      </c>
      <c r="O14" s="3">
        <v>0</v>
      </c>
      <c r="P14" s="3">
        <f t="shared" si="4"/>
        <v>0</v>
      </c>
      <c r="Q14" s="3">
        <v>0</v>
      </c>
      <c r="R14" s="3">
        <v>0</v>
      </c>
      <c r="S14" s="3">
        <v>0</v>
      </c>
      <c r="T14" s="3">
        <v>0</v>
      </c>
    </row>
    <row r="15" ht="15" spans="1:20">
      <c r="A15" s="1"/>
      <c r="B15" s="4">
        <v>10</v>
      </c>
      <c r="C15" s="6">
        <v>210</v>
      </c>
      <c r="D15" s="6" t="s">
        <v>136</v>
      </c>
      <c r="E15" s="3">
        <f t="shared" si="1"/>
        <v>0</v>
      </c>
      <c r="F15" s="3">
        <v>0</v>
      </c>
      <c r="G15" s="3">
        <v>0</v>
      </c>
      <c r="H15" s="3">
        <f t="shared" si="2"/>
        <v>0</v>
      </c>
      <c r="I15" s="3">
        <v>0</v>
      </c>
      <c r="J15" s="3">
        <v>0</v>
      </c>
      <c r="K15" s="3">
        <v>0</v>
      </c>
      <c r="L15" s="3">
        <v>0</v>
      </c>
      <c r="M15" s="3">
        <f t="shared" si="3"/>
        <v>0</v>
      </c>
      <c r="N15" s="3">
        <v>0</v>
      </c>
      <c r="O15" s="3">
        <v>0</v>
      </c>
      <c r="P15" s="3">
        <f t="shared" si="4"/>
        <v>0</v>
      </c>
      <c r="Q15" s="3">
        <v>0</v>
      </c>
      <c r="R15" s="3">
        <v>0</v>
      </c>
      <c r="S15" s="3">
        <v>0</v>
      </c>
      <c r="T15" s="3">
        <v>0</v>
      </c>
    </row>
    <row r="16" ht="15" spans="1:20">
      <c r="A16" s="1"/>
      <c r="B16" s="4">
        <v>11</v>
      </c>
      <c r="C16" s="6">
        <v>211</v>
      </c>
      <c r="D16" s="6" t="s">
        <v>138</v>
      </c>
      <c r="E16" s="3">
        <f t="shared" si="1"/>
        <v>0</v>
      </c>
      <c r="F16" s="3">
        <v>0</v>
      </c>
      <c r="G16" s="3">
        <v>0</v>
      </c>
      <c r="H16" s="3">
        <f t="shared" si="2"/>
        <v>0</v>
      </c>
      <c r="I16" s="3">
        <v>0</v>
      </c>
      <c r="J16" s="3">
        <v>0</v>
      </c>
      <c r="K16" s="3">
        <v>0</v>
      </c>
      <c r="L16" s="3">
        <v>0</v>
      </c>
      <c r="M16" s="3">
        <f t="shared" si="3"/>
        <v>0</v>
      </c>
      <c r="N16" s="3">
        <v>0</v>
      </c>
      <c r="O16" s="3">
        <v>0</v>
      </c>
      <c r="P16" s="3">
        <f t="shared" si="4"/>
        <v>0</v>
      </c>
      <c r="Q16" s="3">
        <v>0</v>
      </c>
      <c r="R16" s="3">
        <v>0</v>
      </c>
      <c r="S16" s="3">
        <v>0</v>
      </c>
      <c r="T16" s="3">
        <v>0</v>
      </c>
    </row>
    <row r="17" ht="15" spans="1:20">
      <c r="A17" s="1"/>
      <c r="B17" s="4">
        <v>12</v>
      </c>
      <c r="C17" s="6">
        <v>212</v>
      </c>
      <c r="D17" s="6" t="s">
        <v>140</v>
      </c>
      <c r="E17" s="3">
        <f t="shared" si="1"/>
        <v>0</v>
      </c>
      <c r="F17" s="3">
        <v>0</v>
      </c>
      <c r="G17" s="3">
        <v>0</v>
      </c>
      <c r="H17" s="3">
        <f t="shared" si="2"/>
        <v>0</v>
      </c>
      <c r="I17" s="3">
        <v>0</v>
      </c>
      <c r="J17" s="3">
        <v>0</v>
      </c>
      <c r="K17" s="3">
        <v>0</v>
      </c>
      <c r="L17" s="3">
        <v>0</v>
      </c>
      <c r="M17" s="3">
        <f t="shared" si="3"/>
        <v>0</v>
      </c>
      <c r="N17" s="3">
        <v>0</v>
      </c>
      <c r="O17" s="3">
        <v>0</v>
      </c>
      <c r="P17" s="3">
        <f t="shared" si="4"/>
        <v>0</v>
      </c>
      <c r="Q17" s="3">
        <v>0</v>
      </c>
      <c r="R17" s="3">
        <v>0</v>
      </c>
      <c r="S17" s="3">
        <v>0</v>
      </c>
      <c r="T17" s="3">
        <v>0</v>
      </c>
    </row>
    <row r="18" ht="15" spans="1:20">
      <c r="A18" s="1"/>
      <c r="B18" s="4">
        <v>13</v>
      </c>
      <c r="C18" s="6">
        <v>213</v>
      </c>
      <c r="D18" s="6" t="s">
        <v>142</v>
      </c>
      <c r="E18" s="3">
        <f t="shared" si="1"/>
        <v>0</v>
      </c>
      <c r="F18" s="3">
        <v>0</v>
      </c>
      <c r="G18" s="3">
        <v>0</v>
      </c>
      <c r="H18" s="3">
        <f t="shared" si="2"/>
        <v>0</v>
      </c>
      <c r="I18" s="3">
        <v>0</v>
      </c>
      <c r="J18" s="3">
        <v>0</v>
      </c>
      <c r="K18" s="3">
        <v>0</v>
      </c>
      <c r="L18" s="3">
        <v>0</v>
      </c>
      <c r="M18" s="3">
        <f t="shared" si="3"/>
        <v>0</v>
      </c>
      <c r="N18" s="3">
        <v>0</v>
      </c>
      <c r="O18" s="3">
        <v>0</v>
      </c>
      <c r="P18" s="3">
        <f t="shared" si="4"/>
        <v>0</v>
      </c>
      <c r="Q18" s="3">
        <v>0</v>
      </c>
      <c r="R18" s="3">
        <v>0</v>
      </c>
      <c r="S18" s="3">
        <v>0</v>
      </c>
      <c r="T18" s="3">
        <v>0</v>
      </c>
    </row>
    <row r="19" ht="15" spans="1:20">
      <c r="A19" s="1"/>
      <c r="B19" s="4">
        <v>14</v>
      </c>
      <c r="C19" s="6">
        <v>214</v>
      </c>
      <c r="D19" s="6" t="s">
        <v>144</v>
      </c>
      <c r="E19" s="3">
        <f t="shared" si="1"/>
        <v>0</v>
      </c>
      <c r="F19" s="3">
        <v>0</v>
      </c>
      <c r="G19" s="3">
        <v>0</v>
      </c>
      <c r="H19" s="3">
        <f t="shared" si="2"/>
        <v>0</v>
      </c>
      <c r="I19" s="3">
        <v>0</v>
      </c>
      <c r="J19" s="3">
        <v>0</v>
      </c>
      <c r="K19" s="3">
        <v>0</v>
      </c>
      <c r="L19" s="3">
        <v>0</v>
      </c>
      <c r="M19" s="3">
        <f t="shared" si="3"/>
        <v>0</v>
      </c>
      <c r="N19" s="3">
        <v>0</v>
      </c>
      <c r="O19" s="3">
        <v>0</v>
      </c>
      <c r="P19" s="3">
        <f t="shared" si="4"/>
        <v>0</v>
      </c>
      <c r="Q19" s="3">
        <v>0</v>
      </c>
      <c r="R19" s="3">
        <v>0</v>
      </c>
      <c r="S19" s="3">
        <v>0</v>
      </c>
      <c r="T19" s="3">
        <v>0</v>
      </c>
    </row>
    <row r="20" ht="15" spans="1:20">
      <c r="A20" s="1"/>
      <c r="B20" s="4">
        <v>15</v>
      </c>
      <c r="C20" s="6">
        <v>215</v>
      </c>
      <c r="D20" s="6" t="s">
        <v>146</v>
      </c>
      <c r="E20" s="3">
        <f t="shared" si="1"/>
        <v>0</v>
      </c>
      <c r="F20" s="3">
        <v>0</v>
      </c>
      <c r="G20" s="3">
        <v>0</v>
      </c>
      <c r="H20" s="3">
        <f t="shared" si="2"/>
        <v>0</v>
      </c>
      <c r="I20" s="3">
        <v>0</v>
      </c>
      <c r="J20" s="3">
        <v>0</v>
      </c>
      <c r="K20" s="3">
        <v>0</v>
      </c>
      <c r="L20" s="3">
        <v>0</v>
      </c>
      <c r="M20" s="3">
        <f t="shared" si="3"/>
        <v>0</v>
      </c>
      <c r="N20" s="3">
        <v>0</v>
      </c>
      <c r="O20" s="3">
        <v>0</v>
      </c>
      <c r="P20" s="3">
        <f t="shared" si="4"/>
        <v>0</v>
      </c>
      <c r="Q20" s="3">
        <v>0</v>
      </c>
      <c r="R20" s="3">
        <v>0</v>
      </c>
      <c r="S20" s="3">
        <v>0</v>
      </c>
      <c r="T20" s="3">
        <v>0</v>
      </c>
    </row>
    <row r="21" ht="15" spans="1:20">
      <c r="A21" s="1"/>
      <c r="B21" s="4">
        <v>16</v>
      </c>
      <c r="C21" s="6">
        <v>216</v>
      </c>
      <c r="D21" s="6" t="s">
        <v>148</v>
      </c>
      <c r="E21" s="3">
        <f t="shared" si="1"/>
        <v>0</v>
      </c>
      <c r="F21" s="3">
        <v>0</v>
      </c>
      <c r="G21" s="3">
        <v>0</v>
      </c>
      <c r="H21" s="3">
        <f t="shared" si="2"/>
        <v>0</v>
      </c>
      <c r="I21" s="3">
        <v>0</v>
      </c>
      <c r="J21" s="3">
        <v>0</v>
      </c>
      <c r="K21" s="3">
        <v>0</v>
      </c>
      <c r="L21" s="3">
        <v>0</v>
      </c>
      <c r="M21" s="3">
        <f t="shared" si="3"/>
        <v>0</v>
      </c>
      <c r="N21" s="3">
        <v>0</v>
      </c>
      <c r="O21" s="3">
        <v>0</v>
      </c>
      <c r="P21" s="3">
        <f t="shared" si="4"/>
        <v>0</v>
      </c>
      <c r="Q21" s="3">
        <v>0</v>
      </c>
      <c r="R21" s="3">
        <v>0</v>
      </c>
      <c r="S21" s="3">
        <v>0</v>
      </c>
      <c r="T21" s="3">
        <v>0</v>
      </c>
    </row>
    <row r="22" ht="15" spans="1:20">
      <c r="A22" s="1"/>
      <c r="B22" s="4">
        <v>17</v>
      </c>
      <c r="C22" s="6">
        <v>217</v>
      </c>
      <c r="D22" s="6" t="s">
        <v>150</v>
      </c>
      <c r="E22" s="3">
        <f t="shared" si="1"/>
        <v>0</v>
      </c>
      <c r="F22" s="3">
        <v>0</v>
      </c>
      <c r="G22" s="3">
        <v>0</v>
      </c>
      <c r="H22" s="3">
        <f t="shared" si="2"/>
        <v>0</v>
      </c>
      <c r="I22" s="3">
        <v>0</v>
      </c>
      <c r="J22" s="3">
        <v>0</v>
      </c>
      <c r="K22" s="3">
        <v>0</v>
      </c>
      <c r="L22" s="3">
        <v>0</v>
      </c>
      <c r="M22" s="3">
        <f t="shared" si="3"/>
        <v>0</v>
      </c>
      <c r="N22" s="3">
        <v>0</v>
      </c>
      <c r="O22" s="3">
        <v>0</v>
      </c>
      <c r="P22" s="3">
        <f t="shared" si="4"/>
        <v>0</v>
      </c>
      <c r="Q22" s="3">
        <v>0</v>
      </c>
      <c r="R22" s="3">
        <v>0</v>
      </c>
      <c r="S22" s="3">
        <v>0</v>
      </c>
      <c r="T22" s="3">
        <v>0</v>
      </c>
    </row>
    <row r="23" ht="15" spans="1:20">
      <c r="A23" s="1"/>
      <c r="B23" s="4">
        <v>18</v>
      </c>
      <c r="C23" s="6">
        <v>219</v>
      </c>
      <c r="D23" s="6" t="s">
        <v>152</v>
      </c>
      <c r="E23" s="3">
        <f t="shared" si="1"/>
        <v>0</v>
      </c>
      <c r="F23" s="3">
        <v>0</v>
      </c>
      <c r="G23" s="3">
        <v>0</v>
      </c>
      <c r="H23" s="3">
        <f t="shared" si="2"/>
        <v>0</v>
      </c>
      <c r="I23" s="3">
        <v>0</v>
      </c>
      <c r="J23" s="3">
        <v>0</v>
      </c>
      <c r="K23" s="3">
        <v>0</v>
      </c>
      <c r="L23" s="3">
        <v>0</v>
      </c>
      <c r="M23" s="3">
        <f t="shared" si="3"/>
        <v>0</v>
      </c>
      <c r="N23" s="3">
        <v>0</v>
      </c>
      <c r="O23" s="3">
        <v>0</v>
      </c>
      <c r="P23" s="3">
        <f t="shared" si="4"/>
        <v>0</v>
      </c>
      <c r="Q23" s="3">
        <v>0</v>
      </c>
      <c r="R23" s="3">
        <v>0</v>
      </c>
      <c r="S23" s="3">
        <v>0</v>
      </c>
      <c r="T23" s="3">
        <v>0</v>
      </c>
    </row>
    <row r="24" ht="15" spans="1:20">
      <c r="A24" s="1"/>
      <c r="B24" s="4">
        <v>19</v>
      </c>
      <c r="C24" s="6">
        <v>220</v>
      </c>
      <c r="D24" s="6" t="s">
        <v>154</v>
      </c>
      <c r="E24" s="3">
        <f t="shared" si="1"/>
        <v>0</v>
      </c>
      <c r="F24" s="3">
        <v>0</v>
      </c>
      <c r="G24" s="3">
        <v>0</v>
      </c>
      <c r="H24" s="3">
        <f t="shared" si="2"/>
        <v>0</v>
      </c>
      <c r="I24" s="3">
        <v>0</v>
      </c>
      <c r="J24" s="3">
        <v>0</v>
      </c>
      <c r="K24" s="3">
        <v>0</v>
      </c>
      <c r="L24" s="3">
        <v>0</v>
      </c>
      <c r="M24" s="3">
        <f t="shared" si="3"/>
        <v>0</v>
      </c>
      <c r="N24" s="3">
        <v>0</v>
      </c>
      <c r="O24" s="3">
        <v>0</v>
      </c>
      <c r="P24" s="3">
        <f t="shared" si="4"/>
        <v>0</v>
      </c>
      <c r="Q24" s="3">
        <v>0</v>
      </c>
      <c r="R24" s="3">
        <v>0</v>
      </c>
      <c r="S24" s="3">
        <v>0</v>
      </c>
      <c r="T24" s="3">
        <v>0</v>
      </c>
    </row>
    <row r="25" ht="15" spans="1:20">
      <c r="A25" s="1"/>
      <c r="B25" s="4">
        <v>20</v>
      </c>
      <c r="C25" s="6">
        <v>221</v>
      </c>
      <c r="D25" s="6" t="s">
        <v>156</v>
      </c>
      <c r="E25" s="3">
        <f t="shared" si="1"/>
        <v>0</v>
      </c>
      <c r="F25" s="3">
        <v>0</v>
      </c>
      <c r="G25" s="3">
        <v>0</v>
      </c>
      <c r="H25" s="3">
        <f t="shared" si="2"/>
        <v>0</v>
      </c>
      <c r="I25" s="3">
        <v>0</v>
      </c>
      <c r="J25" s="3">
        <v>0</v>
      </c>
      <c r="K25" s="3">
        <v>0</v>
      </c>
      <c r="L25" s="3">
        <v>0</v>
      </c>
      <c r="M25" s="3">
        <f t="shared" si="3"/>
        <v>0</v>
      </c>
      <c r="N25" s="3">
        <v>0</v>
      </c>
      <c r="O25" s="3">
        <v>0</v>
      </c>
      <c r="P25" s="3">
        <f t="shared" si="4"/>
        <v>0</v>
      </c>
      <c r="Q25" s="3">
        <v>0</v>
      </c>
      <c r="R25" s="3">
        <v>0</v>
      </c>
      <c r="S25" s="3">
        <v>0</v>
      </c>
      <c r="T25" s="3">
        <v>0</v>
      </c>
    </row>
    <row r="26" ht="15" spans="1:20">
      <c r="A26" s="1"/>
      <c r="B26" s="4">
        <v>21</v>
      </c>
      <c r="C26" s="6">
        <v>222</v>
      </c>
      <c r="D26" s="6" t="s">
        <v>158</v>
      </c>
      <c r="E26" s="3">
        <f t="shared" si="1"/>
        <v>0</v>
      </c>
      <c r="F26" s="3">
        <v>0</v>
      </c>
      <c r="G26" s="3">
        <v>0</v>
      </c>
      <c r="H26" s="3">
        <f t="shared" si="2"/>
        <v>0</v>
      </c>
      <c r="I26" s="3">
        <v>0</v>
      </c>
      <c r="J26" s="3">
        <v>0</v>
      </c>
      <c r="K26" s="3">
        <v>0</v>
      </c>
      <c r="L26" s="3">
        <v>0</v>
      </c>
      <c r="M26" s="3">
        <f t="shared" si="3"/>
        <v>0</v>
      </c>
      <c r="N26" s="3">
        <v>0</v>
      </c>
      <c r="O26" s="3">
        <v>0</v>
      </c>
      <c r="P26" s="3">
        <f t="shared" si="4"/>
        <v>0</v>
      </c>
      <c r="Q26" s="3">
        <v>0</v>
      </c>
      <c r="R26" s="3">
        <v>0</v>
      </c>
      <c r="S26" s="3">
        <v>0</v>
      </c>
      <c r="T26" s="3">
        <v>0</v>
      </c>
    </row>
    <row r="27" ht="15" spans="1:20">
      <c r="A27" s="1"/>
      <c r="B27" s="4">
        <v>22</v>
      </c>
      <c r="C27" s="6">
        <v>224</v>
      </c>
      <c r="D27" s="6" t="s">
        <v>160</v>
      </c>
      <c r="E27" s="3">
        <f t="shared" si="1"/>
        <v>0</v>
      </c>
      <c r="F27" s="3">
        <v>0</v>
      </c>
      <c r="G27" s="3">
        <v>0</v>
      </c>
      <c r="H27" s="3">
        <f t="shared" si="2"/>
        <v>0</v>
      </c>
      <c r="I27" s="3">
        <v>0</v>
      </c>
      <c r="J27" s="3">
        <v>0</v>
      </c>
      <c r="K27" s="3">
        <v>0</v>
      </c>
      <c r="L27" s="3">
        <v>0</v>
      </c>
      <c r="M27" s="3">
        <f t="shared" si="3"/>
        <v>0</v>
      </c>
      <c r="N27" s="3">
        <v>0</v>
      </c>
      <c r="O27" s="3">
        <v>0</v>
      </c>
      <c r="P27" s="3">
        <f t="shared" si="4"/>
        <v>0</v>
      </c>
      <c r="Q27" s="3">
        <v>0</v>
      </c>
      <c r="R27" s="3">
        <v>0</v>
      </c>
      <c r="S27" s="3">
        <v>0</v>
      </c>
      <c r="T27" s="3">
        <v>0</v>
      </c>
    </row>
    <row r="28" ht="15" spans="1:20">
      <c r="A28" s="1"/>
      <c r="B28" s="4">
        <v>23</v>
      </c>
      <c r="C28" s="6">
        <v>227</v>
      </c>
      <c r="D28" s="6" t="s">
        <v>162</v>
      </c>
      <c r="E28" s="3">
        <f t="shared" si="1"/>
        <v>0</v>
      </c>
      <c r="F28" s="3">
        <v>0</v>
      </c>
      <c r="G28" s="3">
        <v>0</v>
      </c>
      <c r="H28" s="3">
        <f t="shared" si="2"/>
        <v>0</v>
      </c>
      <c r="I28" s="3">
        <v>0</v>
      </c>
      <c r="J28" s="3">
        <v>0</v>
      </c>
      <c r="K28" s="3">
        <v>0</v>
      </c>
      <c r="L28" s="3">
        <v>0</v>
      </c>
      <c r="M28" s="3">
        <f t="shared" si="3"/>
        <v>0</v>
      </c>
      <c r="N28" s="3">
        <v>0</v>
      </c>
      <c r="O28" s="3">
        <v>0</v>
      </c>
      <c r="P28" s="3">
        <f t="shared" si="4"/>
        <v>0</v>
      </c>
      <c r="Q28" s="3">
        <v>0</v>
      </c>
      <c r="R28" s="3">
        <v>0</v>
      </c>
      <c r="S28" s="3">
        <v>0</v>
      </c>
      <c r="T28" s="3">
        <v>0</v>
      </c>
    </row>
    <row r="29" ht="15" spans="1:20">
      <c r="A29" s="1"/>
      <c r="B29" s="4">
        <v>24</v>
      </c>
      <c r="C29" s="6">
        <v>229</v>
      </c>
      <c r="D29" s="6" t="s">
        <v>164</v>
      </c>
      <c r="E29" s="3">
        <f t="shared" si="1"/>
        <v>0</v>
      </c>
      <c r="F29" s="3">
        <v>0</v>
      </c>
      <c r="G29" s="3">
        <v>0</v>
      </c>
      <c r="H29" s="3">
        <f t="shared" si="2"/>
        <v>0</v>
      </c>
      <c r="I29" s="3">
        <v>0</v>
      </c>
      <c r="J29" s="3">
        <v>0</v>
      </c>
      <c r="K29" s="3">
        <v>0</v>
      </c>
      <c r="L29" s="3">
        <v>0</v>
      </c>
      <c r="M29" s="3">
        <f t="shared" si="3"/>
        <v>0</v>
      </c>
      <c r="N29" s="3">
        <v>0</v>
      </c>
      <c r="O29" s="3">
        <v>0</v>
      </c>
      <c r="P29" s="3">
        <f t="shared" si="4"/>
        <v>0</v>
      </c>
      <c r="Q29" s="3">
        <v>0</v>
      </c>
      <c r="R29" s="3">
        <v>0</v>
      </c>
      <c r="S29" s="3">
        <v>0</v>
      </c>
      <c r="T29" s="3">
        <v>0</v>
      </c>
    </row>
    <row r="30" ht="15" spans="1:20">
      <c r="A30" s="1"/>
      <c r="B30" s="4">
        <v>25</v>
      </c>
      <c r="C30" s="6">
        <v>230</v>
      </c>
      <c r="D30" s="6" t="s">
        <v>355</v>
      </c>
      <c r="E30" s="3">
        <f t="shared" si="1"/>
        <v>0</v>
      </c>
      <c r="F30" s="3">
        <v>0</v>
      </c>
      <c r="G30" s="3">
        <v>0</v>
      </c>
      <c r="H30" s="3">
        <f t="shared" si="2"/>
        <v>0</v>
      </c>
      <c r="I30" s="3">
        <v>0</v>
      </c>
      <c r="J30" s="3">
        <v>0</v>
      </c>
      <c r="K30" s="3">
        <v>0</v>
      </c>
      <c r="L30" s="3">
        <v>0</v>
      </c>
      <c r="M30" s="3">
        <f t="shared" si="3"/>
        <v>0</v>
      </c>
      <c r="N30" s="3">
        <v>0</v>
      </c>
      <c r="O30" s="3">
        <v>0</v>
      </c>
      <c r="P30" s="3">
        <f t="shared" si="4"/>
        <v>0</v>
      </c>
      <c r="Q30" s="3">
        <v>0</v>
      </c>
      <c r="R30" s="3">
        <v>0</v>
      </c>
      <c r="S30" s="3">
        <v>0</v>
      </c>
      <c r="T30" s="3">
        <v>0</v>
      </c>
    </row>
    <row r="31" ht="15" spans="1:20">
      <c r="A31" s="1"/>
      <c r="B31" s="4">
        <v>26</v>
      </c>
      <c r="C31" s="6">
        <v>232</v>
      </c>
      <c r="D31" s="6" t="s">
        <v>357</v>
      </c>
      <c r="E31" s="3">
        <f t="shared" si="1"/>
        <v>0</v>
      </c>
      <c r="F31" s="3">
        <v>0</v>
      </c>
      <c r="G31" s="3">
        <v>0</v>
      </c>
      <c r="H31" s="3">
        <f t="shared" si="2"/>
        <v>0</v>
      </c>
      <c r="I31" s="3">
        <v>0</v>
      </c>
      <c r="J31" s="3">
        <v>0</v>
      </c>
      <c r="K31" s="3">
        <v>0</v>
      </c>
      <c r="L31" s="3">
        <v>0</v>
      </c>
      <c r="M31" s="3">
        <f t="shared" si="3"/>
        <v>0</v>
      </c>
      <c r="N31" s="3">
        <v>0</v>
      </c>
      <c r="O31" s="3">
        <v>0</v>
      </c>
      <c r="P31" s="3">
        <f t="shared" si="4"/>
        <v>0</v>
      </c>
      <c r="Q31" s="3">
        <v>0</v>
      </c>
      <c r="R31" s="3">
        <v>0</v>
      </c>
      <c r="S31" s="3">
        <v>0</v>
      </c>
      <c r="T31" s="3">
        <v>0</v>
      </c>
    </row>
    <row r="32" ht="15" spans="1:20">
      <c r="A32" s="1"/>
      <c r="B32" s="4">
        <v>27</v>
      </c>
      <c r="C32" s="6">
        <v>233</v>
      </c>
      <c r="D32" s="6" t="s">
        <v>359</v>
      </c>
      <c r="E32" s="3">
        <f t="shared" si="1"/>
        <v>0</v>
      </c>
      <c r="F32" s="3">
        <v>0</v>
      </c>
      <c r="G32" s="3">
        <v>0</v>
      </c>
      <c r="H32" s="3">
        <f t="shared" si="2"/>
        <v>0</v>
      </c>
      <c r="I32" s="3">
        <v>0</v>
      </c>
      <c r="J32" s="3">
        <v>0</v>
      </c>
      <c r="K32" s="3">
        <v>0</v>
      </c>
      <c r="L32" s="3">
        <v>0</v>
      </c>
      <c r="M32" s="3">
        <f t="shared" si="3"/>
        <v>0</v>
      </c>
      <c r="N32" s="3">
        <v>0</v>
      </c>
      <c r="O32" s="3">
        <v>0</v>
      </c>
      <c r="P32" s="3">
        <f t="shared" si="4"/>
        <v>0</v>
      </c>
      <c r="Q32" s="3">
        <v>0</v>
      </c>
      <c r="R32" s="3">
        <v>0</v>
      </c>
      <c r="S32" s="3">
        <v>0</v>
      </c>
      <c r="T32" s="3">
        <v>0</v>
      </c>
    </row>
  </sheetData>
  <mergeCells count="10">
    <mergeCell ref="B1:T1"/>
    <mergeCell ref="B2:T2"/>
    <mergeCell ref="E3:T3"/>
    <mergeCell ref="E4:G4"/>
    <mergeCell ref="H4:L4"/>
    <mergeCell ref="M4:O4"/>
    <mergeCell ref="P4:T4"/>
    <mergeCell ref="B3:B5"/>
    <mergeCell ref="C3:C5"/>
    <mergeCell ref="D3:D5"/>
  </mergeCells>
  <pageMargins left="0.7" right="0.7" top="0.75" bottom="0.75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opLeftCell="A3" workbookViewId="0">
      <selection activeCell="A1" sqref="A1"/>
    </sheetView>
  </sheetViews>
  <sheetFormatPr defaultColWidth="9" defaultRowHeight="14.4" outlineLevelCol="7"/>
  <cols>
    <col min="1" max="1" width="3.75" customWidth="1"/>
    <col min="2" max="2" width="9" customWidth="1"/>
    <col min="3" max="3" width="34.5" customWidth="1"/>
    <col min="4" max="5" width="16.8796296296296" customWidth="1"/>
    <col min="6" max="6" width="24.75" customWidth="1"/>
    <col min="7" max="8" width="16.8796296296296" customWidth="1"/>
  </cols>
  <sheetData>
    <row r="1" ht="28.2" spans="1:8">
      <c r="A1" s="1"/>
      <c r="B1" s="2" t="s">
        <v>424</v>
      </c>
      <c r="C1" s="2"/>
      <c r="D1" s="2"/>
      <c r="E1" s="2"/>
      <c r="F1" s="2"/>
      <c r="G1" s="2"/>
      <c r="H1" s="2"/>
    </row>
    <row r="2" ht="15" spans="1:8">
      <c r="A2" s="1"/>
      <c r="B2" s="1"/>
      <c r="C2" s="3" t="s">
        <v>112</v>
      </c>
      <c r="D2" s="3"/>
      <c r="E2" s="3"/>
      <c r="F2" s="3"/>
      <c r="G2" s="3"/>
      <c r="H2" s="3"/>
    </row>
    <row r="3" ht="15" spans="1:8">
      <c r="A3" s="1"/>
      <c r="B3" s="4" t="s">
        <v>55</v>
      </c>
      <c r="C3" s="4" t="s">
        <v>425</v>
      </c>
      <c r="D3" s="4" t="s">
        <v>426</v>
      </c>
      <c r="E3" s="4" t="s">
        <v>172</v>
      </c>
      <c r="F3" s="4" t="s">
        <v>427</v>
      </c>
      <c r="G3" s="4" t="s">
        <v>428</v>
      </c>
      <c r="H3" s="4" t="s">
        <v>174</v>
      </c>
    </row>
    <row r="4" ht="15" spans="1:8">
      <c r="A4" s="1"/>
      <c r="B4" s="4"/>
      <c r="C4" s="4"/>
      <c r="D4" s="4"/>
      <c r="E4" s="4"/>
      <c r="F4" s="4"/>
      <c r="G4" s="4"/>
      <c r="H4" s="4"/>
    </row>
    <row r="5" ht="15" spans="1:8">
      <c r="A5" s="1"/>
      <c r="B5" s="4">
        <v>1</v>
      </c>
      <c r="C5" s="6" t="s">
        <v>429</v>
      </c>
      <c r="D5" s="3">
        <v>0</v>
      </c>
      <c r="E5" s="3">
        <v>0</v>
      </c>
      <c r="F5" s="6" t="s">
        <v>430</v>
      </c>
      <c r="G5" s="3">
        <v>0</v>
      </c>
      <c r="H5" s="3">
        <v>0</v>
      </c>
    </row>
    <row r="6" ht="15" spans="1:8">
      <c r="A6" s="1"/>
      <c r="B6" s="4">
        <v>2</v>
      </c>
      <c r="C6" s="6" t="s">
        <v>431</v>
      </c>
      <c r="D6" s="3">
        <v>0</v>
      </c>
      <c r="E6" s="3">
        <v>0</v>
      </c>
      <c r="F6" s="6" t="s">
        <v>432</v>
      </c>
      <c r="G6" s="3">
        <v>0</v>
      </c>
      <c r="H6" s="3">
        <v>0</v>
      </c>
    </row>
    <row r="7" ht="15" spans="1:8">
      <c r="A7" s="1"/>
      <c r="B7" s="4">
        <v>3</v>
      </c>
      <c r="C7" s="6" t="s">
        <v>433</v>
      </c>
      <c r="D7" s="3">
        <v>0</v>
      </c>
      <c r="E7" s="3">
        <v>0</v>
      </c>
      <c r="F7" s="6" t="s">
        <v>434</v>
      </c>
      <c r="G7" s="3">
        <v>0</v>
      </c>
      <c r="H7" s="3">
        <v>0</v>
      </c>
    </row>
    <row r="8" ht="15" spans="1:8">
      <c r="A8" s="1"/>
      <c r="B8" s="4">
        <v>4</v>
      </c>
      <c r="C8" s="6" t="s">
        <v>435</v>
      </c>
      <c r="D8" s="3">
        <v>0</v>
      </c>
      <c r="E8" s="3">
        <v>0</v>
      </c>
      <c r="F8" s="6" t="s">
        <v>436</v>
      </c>
      <c r="G8" s="3">
        <v>0</v>
      </c>
      <c r="H8" s="3">
        <v>0</v>
      </c>
    </row>
    <row r="9" ht="15" spans="1:8">
      <c r="A9" s="1"/>
      <c r="B9" s="4">
        <v>5</v>
      </c>
      <c r="C9" s="6" t="s">
        <v>437</v>
      </c>
      <c r="D9" s="3">
        <v>0</v>
      </c>
      <c r="E9" s="3">
        <v>0</v>
      </c>
      <c r="F9" s="6" t="s">
        <v>438</v>
      </c>
      <c r="G9" s="3">
        <v>0</v>
      </c>
      <c r="H9" s="3">
        <v>0</v>
      </c>
    </row>
    <row r="10" ht="15" spans="1:8">
      <c r="A10" s="1"/>
      <c r="B10" s="4">
        <v>6</v>
      </c>
      <c r="C10" s="6" t="s">
        <v>439</v>
      </c>
      <c r="D10" s="3">
        <v>0</v>
      </c>
      <c r="E10" s="3">
        <v>0</v>
      </c>
      <c r="F10" s="6" t="s">
        <v>440</v>
      </c>
      <c r="G10" s="3">
        <v>0</v>
      </c>
      <c r="H10" s="3">
        <v>0</v>
      </c>
    </row>
    <row r="11" ht="15" spans="1:8">
      <c r="A11" s="1"/>
      <c r="B11" s="4">
        <v>7</v>
      </c>
      <c r="C11" s="6" t="s">
        <v>441</v>
      </c>
      <c r="D11" s="3">
        <v>0</v>
      </c>
      <c r="E11" s="3">
        <v>0</v>
      </c>
      <c r="F11" s="6" t="s">
        <v>442</v>
      </c>
      <c r="G11" s="3">
        <v>0</v>
      </c>
      <c r="H11" s="3">
        <v>0</v>
      </c>
    </row>
    <row r="12" ht="15" spans="1:8">
      <c r="A12" s="1"/>
      <c r="B12" s="4">
        <v>8</v>
      </c>
      <c r="C12" s="6" t="s">
        <v>443</v>
      </c>
      <c r="D12" s="3">
        <v>0</v>
      </c>
      <c r="E12" s="3">
        <v>0</v>
      </c>
      <c r="F12" s="6" t="s">
        <v>444</v>
      </c>
      <c r="G12" s="3">
        <v>0</v>
      </c>
      <c r="H12" s="3">
        <v>0</v>
      </c>
    </row>
    <row r="13" ht="15" spans="1:8">
      <c r="A13" s="1"/>
      <c r="B13" s="4">
        <v>9</v>
      </c>
      <c r="C13" s="6" t="s">
        <v>445</v>
      </c>
      <c r="D13" s="3">
        <v>0</v>
      </c>
      <c r="E13" s="3">
        <v>0</v>
      </c>
      <c r="F13" s="6" t="s">
        <v>446</v>
      </c>
      <c r="G13" s="3">
        <v>0</v>
      </c>
      <c r="H13" s="3">
        <v>0</v>
      </c>
    </row>
    <row r="14" ht="15" spans="1:8">
      <c r="A14" s="1"/>
      <c r="B14" s="4">
        <v>10</v>
      </c>
      <c r="C14" s="6" t="s">
        <v>447</v>
      </c>
      <c r="D14" s="3">
        <v>0</v>
      </c>
      <c r="E14" s="3">
        <v>0</v>
      </c>
      <c r="F14" s="6" t="s">
        <v>407</v>
      </c>
      <c r="G14" s="3">
        <v>0</v>
      </c>
      <c r="H14" s="3">
        <v>0</v>
      </c>
    </row>
    <row r="15" ht="15" spans="1:8">
      <c r="A15" s="1"/>
      <c r="B15" s="4">
        <v>11</v>
      </c>
      <c r="C15" s="6" t="s">
        <v>448</v>
      </c>
      <c r="D15" s="3">
        <v>0</v>
      </c>
      <c r="E15" s="3">
        <v>0</v>
      </c>
      <c r="F15" s="6"/>
      <c r="G15" s="3"/>
      <c r="H15" s="3"/>
    </row>
    <row r="16" ht="15" spans="1:8">
      <c r="A16" s="1"/>
      <c r="B16" s="4">
        <v>12</v>
      </c>
      <c r="C16" s="6" t="s">
        <v>449</v>
      </c>
      <c r="D16" s="3">
        <v>0</v>
      </c>
      <c r="E16" s="3">
        <v>0</v>
      </c>
      <c r="F16" s="6"/>
      <c r="G16" s="3"/>
      <c r="H16" s="3"/>
    </row>
    <row r="17" ht="15" spans="1:8">
      <c r="A17" s="1"/>
      <c r="B17" s="4">
        <v>13</v>
      </c>
      <c r="C17" s="6" t="s">
        <v>450</v>
      </c>
      <c r="D17" s="3">
        <v>0</v>
      </c>
      <c r="E17" s="3">
        <v>0</v>
      </c>
      <c r="F17" s="6"/>
      <c r="G17" s="3"/>
      <c r="H17" s="3"/>
    </row>
    <row r="18" ht="15" spans="1:8">
      <c r="A18" s="1"/>
      <c r="B18" s="4">
        <v>14</v>
      </c>
      <c r="C18" s="6" t="s">
        <v>451</v>
      </c>
      <c r="D18" s="3">
        <v>0</v>
      </c>
      <c r="E18" s="3">
        <v>0</v>
      </c>
      <c r="F18" s="6"/>
      <c r="G18" s="3"/>
      <c r="H18" s="3"/>
    </row>
    <row r="19" ht="15" spans="1:8">
      <c r="A19" s="1"/>
      <c r="B19" s="4">
        <v>15</v>
      </c>
      <c r="C19" s="6" t="s">
        <v>452</v>
      </c>
      <c r="D19" s="3">
        <v>0</v>
      </c>
      <c r="E19" s="3">
        <v>0</v>
      </c>
      <c r="F19" s="6"/>
      <c r="G19" s="3"/>
      <c r="H19" s="3"/>
    </row>
    <row r="20" ht="15" spans="1:8">
      <c r="A20" s="1"/>
      <c r="B20" s="4">
        <v>16</v>
      </c>
      <c r="C20" s="6" t="s">
        <v>453</v>
      </c>
      <c r="D20" s="3">
        <v>0</v>
      </c>
      <c r="E20" s="3">
        <v>0</v>
      </c>
      <c r="F20" s="6"/>
      <c r="G20" s="3"/>
      <c r="H20" s="3"/>
    </row>
    <row r="21" ht="15" spans="1:8">
      <c r="A21" s="1"/>
      <c r="B21" s="4">
        <v>17</v>
      </c>
      <c r="C21" s="6" t="s">
        <v>454</v>
      </c>
      <c r="D21" s="3">
        <v>0</v>
      </c>
      <c r="E21" s="3">
        <v>0</v>
      </c>
      <c r="F21" s="6" t="s">
        <v>455</v>
      </c>
      <c r="G21" s="3">
        <f>SUM(G5:G14)+0</f>
        <v>0</v>
      </c>
      <c r="H21" s="3">
        <f>SUM(H5:H14)+0</f>
        <v>0</v>
      </c>
    </row>
    <row r="22" ht="15" spans="1:8">
      <c r="A22" s="1"/>
      <c r="B22" s="4">
        <v>18</v>
      </c>
      <c r="C22" s="6" t="s">
        <v>456</v>
      </c>
      <c r="D22" s="3">
        <f>SUM(D5:D21)+0</f>
        <v>0</v>
      </c>
      <c r="E22" s="3">
        <f>SUM(E5:E21)+0</f>
        <v>0</v>
      </c>
      <c r="F22" s="6" t="s">
        <v>233</v>
      </c>
      <c r="G22" s="3">
        <v>0</v>
      </c>
      <c r="H22" s="3">
        <v>0</v>
      </c>
    </row>
    <row r="23" ht="15" spans="1:8">
      <c r="A23" s="1"/>
      <c r="B23" s="4">
        <v>19</v>
      </c>
      <c r="C23" s="6"/>
      <c r="D23" s="6"/>
      <c r="E23" s="6"/>
      <c r="F23" s="6" t="s">
        <v>457</v>
      </c>
      <c r="G23" s="3">
        <v>0</v>
      </c>
      <c r="H23" s="3">
        <v>0</v>
      </c>
    </row>
    <row r="24" ht="15" spans="1:8">
      <c r="A24" s="1"/>
      <c r="B24" s="4">
        <v>20</v>
      </c>
      <c r="C24" s="6" t="s">
        <v>232</v>
      </c>
      <c r="D24" s="3">
        <v>0</v>
      </c>
      <c r="E24" s="3">
        <v>0</v>
      </c>
      <c r="F24" s="6" t="s">
        <v>458</v>
      </c>
      <c r="G24" s="3">
        <v>0</v>
      </c>
      <c r="H24" s="3">
        <v>0</v>
      </c>
    </row>
    <row r="25" ht="15" spans="1:8">
      <c r="A25" s="1"/>
      <c r="B25" s="4">
        <v>21</v>
      </c>
      <c r="C25" s="6" t="s">
        <v>177</v>
      </c>
      <c r="D25" s="3">
        <f>SUM(D26:D29)+0</f>
        <v>0</v>
      </c>
      <c r="E25" s="3">
        <f>SUM(E26:E29)+0</f>
        <v>0</v>
      </c>
      <c r="F25" s="6" t="s">
        <v>178</v>
      </c>
      <c r="G25" s="3">
        <f>SUM(G26:G29)+0</f>
        <v>0</v>
      </c>
      <c r="H25" s="3">
        <f>SUM(H26:H29)+0</f>
        <v>0</v>
      </c>
    </row>
    <row r="26" ht="15" spans="1:8">
      <c r="A26" s="1"/>
      <c r="B26" s="4">
        <v>22</v>
      </c>
      <c r="C26" s="6" t="s">
        <v>459</v>
      </c>
      <c r="D26" s="3">
        <v>0</v>
      </c>
      <c r="E26" s="3">
        <v>0</v>
      </c>
      <c r="F26" s="6" t="s">
        <v>460</v>
      </c>
      <c r="G26" s="3">
        <v>0</v>
      </c>
      <c r="H26" s="3">
        <v>0</v>
      </c>
    </row>
    <row r="27" ht="15" spans="1:8">
      <c r="A27" s="1"/>
      <c r="B27" s="4">
        <v>23</v>
      </c>
      <c r="C27" s="6" t="s">
        <v>461</v>
      </c>
      <c r="D27" s="3">
        <v>0</v>
      </c>
      <c r="E27" s="3">
        <v>0</v>
      </c>
      <c r="F27" s="6" t="s">
        <v>462</v>
      </c>
      <c r="G27" s="3">
        <v>0</v>
      </c>
      <c r="H27" s="3">
        <v>0</v>
      </c>
    </row>
    <row r="28" ht="15" spans="1:8">
      <c r="A28" s="1"/>
      <c r="B28" s="4">
        <v>24</v>
      </c>
      <c r="C28" s="6" t="s">
        <v>463</v>
      </c>
      <c r="D28" s="3">
        <v>0</v>
      </c>
      <c r="E28" s="3">
        <v>0</v>
      </c>
      <c r="F28" s="6" t="s">
        <v>464</v>
      </c>
      <c r="G28" s="3">
        <v>0</v>
      </c>
      <c r="H28" s="3">
        <v>0</v>
      </c>
    </row>
    <row r="29" ht="15" spans="1:8">
      <c r="A29" s="1"/>
      <c r="B29" s="4">
        <v>25</v>
      </c>
      <c r="C29" s="6" t="s">
        <v>465</v>
      </c>
      <c r="D29" s="3">
        <v>0</v>
      </c>
      <c r="E29" s="3">
        <v>0</v>
      </c>
      <c r="F29" s="6" t="s">
        <v>466</v>
      </c>
      <c r="G29" s="3">
        <v>0</v>
      </c>
      <c r="H29" s="3">
        <v>0</v>
      </c>
    </row>
    <row r="30" ht="15" spans="1:8">
      <c r="A30" s="1"/>
      <c r="B30" s="4">
        <v>26</v>
      </c>
      <c r="C30" s="6" t="s">
        <v>467</v>
      </c>
      <c r="D30" s="3">
        <f>SUM(D5:D21,D24,D26:D29)+0</f>
        <v>0</v>
      </c>
      <c r="E30" s="3">
        <f>SUM(E5:E21,E24,E26:E29)+0</f>
        <v>0</v>
      </c>
      <c r="F30" s="6" t="s">
        <v>468</v>
      </c>
      <c r="G30" s="3">
        <f>SUM(G5:G14,G22:G24,G26:G29)+0</f>
        <v>0</v>
      </c>
      <c r="H30" s="3">
        <f>SUM(H5:H14,H22:H24,H26:H29)+0</f>
        <v>0</v>
      </c>
    </row>
  </sheetData>
  <mergeCells count="9">
    <mergeCell ref="B1:H1"/>
    <mergeCell ref="C2:H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9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A1" sqref="A1"/>
    </sheetView>
  </sheetViews>
  <sheetFormatPr defaultColWidth="9" defaultRowHeight="14.4" outlineLevelCol="7"/>
  <cols>
    <col min="1" max="1" width="3.75" customWidth="1"/>
    <col min="2" max="2" width="9" customWidth="1"/>
    <col min="3" max="3" width="29.25" customWidth="1"/>
    <col min="4" max="5" width="16.8796296296296" customWidth="1"/>
    <col min="6" max="6" width="31.8796296296296" customWidth="1"/>
    <col min="7" max="8" width="16.8796296296296" customWidth="1"/>
  </cols>
  <sheetData>
    <row r="1" ht="28.2" spans="1:8">
      <c r="A1" s="1"/>
      <c r="B1" s="2" t="s">
        <v>469</v>
      </c>
      <c r="C1" s="2"/>
      <c r="D1" s="2"/>
      <c r="E1" s="2"/>
      <c r="F1" s="2"/>
      <c r="G1" s="2"/>
      <c r="H1" s="2"/>
    </row>
    <row r="2" ht="15" spans="1:8">
      <c r="A2" s="1"/>
      <c r="B2" s="1"/>
      <c r="C2" s="3" t="s">
        <v>112</v>
      </c>
      <c r="D2" s="3"/>
      <c r="E2" s="3"/>
      <c r="F2" s="3"/>
      <c r="G2" s="3"/>
      <c r="H2" s="3"/>
    </row>
    <row r="3" ht="15" spans="1:8">
      <c r="A3" s="1"/>
      <c r="B3" s="4" t="s">
        <v>55</v>
      </c>
      <c r="C3" s="4" t="s">
        <v>113</v>
      </c>
      <c r="D3" s="4" t="s">
        <v>426</v>
      </c>
      <c r="E3" s="4" t="s">
        <v>172</v>
      </c>
      <c r="F3" s="4" t="s">
        <v>427</v>
      </c>
      <c r="G3" s="4" t="s">
        <v>428</v>
      </c>
      <c r="H3" s="4" t="s">
        <v>174</v>
      </c>
    </row>
    <row r="4" ht="15" spans="1:8">
      <c r="A4" s="1"/>
      <c r="B4" s="4"/>
      <c r="C4" s="4"/>
      <c r="D4" s="4"/>
      <c r="E4" s="4"/>
      <c r="F4" s="4"/>
      <c r="G4" s="4"/>
      <c r="H4" s="4"/>
    </row>
    <row r="5" ht="15" spans="1:8">
      <c r="A5" s="1"/>
      <c r="B5" s="4">
        <v>1</v>
      </c>
      <c r="C5" s="6" t="s">
        <v>470</v>
      </c>
      <c r="D5" s="3">
        <v>0</v>
      </c>
      <c r="E5" s="3">
        <v>0</v>
      </c>
      <c r="F5" s="6" t="s">
        <v>434</v>
      </c>
      <c r="G5" s="3">
        <v>0</v>
      </c>
      <c r="H5" s="3">
        <v>0</v>
      </c>
    </row>
    <row r="6" ht="15" spans="1:8">
      <c r="A6" s="1"/>
      <c r="B6" s="4">
        <v>2</v>
      </c>
      <c r="C6" s="6" t="s">
        <v>471</v>
      </c>
      <c r="D6" s="3">
        <v>0</v>
      </c>
      <c r="E6" s="3">
        <v>0</v>
      </c>
      <c r="F6" s="6" t="s">
        <v>472</v>
      </c>
      <c r="G6" s="3">
        <f>SUM(G7:G10)</f>
        <v>0</v>
      </c>
      <c r="H6" s="3">
        <f>SUM(H7:H10)</f>
        <v>0</v>
      </c>
    </row>
    <row r="7" ht="15" spans="1:8">
      <c r="A7" s="1"/>
      <c r="B7" s="4">
        <v>3</v>
      </c>
      <c r="C7" s="6" t="s">
        <v>473</v>
      </c>
      <c r="D7" s="3">
        <v>0</v>
      </c>
      <c r="E7" s="3">
        <v>0</v>
      </c>
      <c r="F7" s="6" t="s">
        <v>474</v>
      </c>
      <c r="G7" s="3">
        <v>0</v>
      </c>
      <c r="H7" s="3">
        <v>0</v>
      </c>
    </row>
    <row r="8" ht="15" spans="1:8">
      <c r="A8" s="1"/>
      <c r="B8" s="4">
        <v>4</v>
      </c>
      <c r="C8" s="6" t="s">
        <v>475</v>
      </c>
      <c r="D8" s="3">
        <v>0</v>
      </c>
      <c r="E8" s="3">
        <v>0</v>
      </c>
      <c r="F8" s="6" t="s">
        <v>476</v>
      </c>
      <c r="G8" s="3">
        <v>0</v>
      </c>
      <c r="H8" s="3">
        <v>0</v>
      </c>
    </row>
    <row r="9" ht="15" spans="1:8">
      <c r="A9" s="1"/>
      <c r="B9" s="4">
        <v>5</v>
      </c>
      <c r="C9" s="6" t="s">
        <v>477</v>
      </c>
      <c r="D9" s="3">
        <v>0</v>
      </c>
      <c r="E9" s="3">
        <v>0</v>
      </c>
      <c r="F9" s="6" t="s">
        <v>478</v>
      </c>
      <c r="G9" s="3">
        <v>0</v>
      </c>
      <c r="H9" s="3">
        <v>0</v>
      </c>
    </row>
    <row r="10" ht="15" spans="1:8">
      <c r="A10" s="1"/>
      <c r="B10" s="4">
        <v>6</v>
      </c>
      <c r="C10" s="6"/>
      <c r="D10" s="3"/>
      <c r="E10" s="3"/>
      <c r="F10" s="6" t="s">
        <v>479</v>
      </c>
      <c r="G10" s="3">
        <v>0</v>
      </c>
      <c r="H10" s="3">
        <v>0</v>
      </c>
    </row>
    <row r="11" ht="15" spans="1:8">
      <c r="A11" s="1"/>
      <c r="B11" s="4">
        <v>7</v>
      </c>
      <c r="C11" s="6"/>
      <c r="D11" s="3"/>
      <c r="E11" s="3"/>
      <c r="F11" s="6"/>
      <c r="G11" s="3"/>
      <c r="H11" s="3"/>
    </row>
    <row r="12" ht="15" spans="1:8">
      <c r="A12" s="1"/>
      <c r="B12" s="4">
        <v>8</v>
      </c>
      <c r="C12" s="6" t="s">
        <v>480</v>
      </c>
      <c r="D12" s="3">
        <f>SUM(D5:D9)+0</f>
        <v>0</v>
      </c>
      <c r="E12" s="3">
        <f>SUM(E5:E9)+0</f>
        <v>0</v>
      </c>
      <c r="F12" s="6" t="s">
        <v>481</v>
      </c>
      <c r="G12" s="3">
        <f>SUM(G5,G7:G10)</f>
        <v>0</v>
      </c>
      <c r="H12" s="3">
        <f>SUM(H5,H7:H10)</f>
        <v>0</v>
      </c>
    </row>
    <row r="13" ht="15" spans="1:8">
      <c r="A13" s="1"/>
      <c r="B13" s="4">
        <v>9</v>
      </c>
      <c r="C13" s="6" t="s">
        <v>482</v>
      </c>
      <c r="D13" s="3">
        <v>0</v>
      </c>
      <c r="E13" s="3">
        <v>0</v>
      </c>
      <c r="F13" s="6" t="s">
        <v>178</v>
      </c>
      <c r="G13" s="3">
        <v>0</v>
      </c>
      <c r="H13" s="3">
        <v>0</v>
      </c>
    </row>
    <row r="14" ht="15" spans="1:8">
      <c r="A14" s="1"/>
      <c r="B14" s="4">
        <v>10</v>
      </c>
      <c r="C14" s="6" t="s">
        <v>483</v>
      </c>
      <c r="D14" s="3">
        <v>0</v>
      </c>
      <c r="E14" s="3">
        <v>0</v>
      </c>
      <c r="F14" s="6" t="s">
        <v>484</v>
      </c>
      <c r="G14" s="3">
        <v>0</v>
      </c>
      <c r="H14" s="3">
        <v>0</v>
      </c>
    </row>
    <row r="15" ht="15" spans="1:8">
      <c r="A15" s="1"/>
      <c r="B15" s="4">
        <v>11</v>
      </c>
      <c r="C15" s="6" t="s">
        <v>485</v>
      </c>
      <c r="D15" s="3">
        <f>SUM(D12:D14)+0</f>
        <v>0</v>
      </c>
      <c r="E15" s="3">
        <f>SUM(E12:E14)+0</f>
        <v>0</v>
      </c>
      <c r="F15" s="6" t="s">
        <v>486</v>
      </c>
      <c r="G15" s="3">
        <f>SUM(G5,G7:G10,G13,G14)</f>
        <v>0</v>
      </c>
      <c r="H15" s="3">
        <f>SUM(H5,H7:H10,H13,H14)</f>
        <v>0</v>
      </c>
    </row>
  </sheetData>
  <mergeCells count="9">
    <mergeCell ref="B1:H1"/>
    <mergeCell ref="C2:H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94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A12" workbookViewId="0">
      <selection activeCell="L16" sqref="L16"/>
    </sheetView>
  </sheetViews>
  <sheetFormatPr defaultColWidth="9" defaultRowHeight="14.4"/>
  <cols>
    <col min="1" max="1" width="3.75" customWidth="1"/>
    <col min="2" max="3" width="9" customWidth="1"/>
    <col min="4" max="4" width="24.1296296296296" customWidth="1"/>
    <col min="5" max="5" width="21.25" customWidth="1"/>
    <col min="6" max="8" width="16.8796296296296" customWidth="1"/>
    <col min="9" max="9" width="13.25" customWidth="1"/>
  </cols>
  <sheetData>
    <row r="1" ht="28.2" spans="1:9">
      <c r="A1" s="1"/>
      <c r="B1" s="2" t="s">
        <v>487</v>
      </c>
      <c r="C1" s="2"/>
      <c r="D1" s="2"/>
      <c r="E1" s="2"/>
      <c r="F1" s="2"/>
      <c r="G1" s="2"/>
      <c r="H1" s="2"/>
      <c r="I1" s="2"/>
    </row>
    <row r="2" ht="15" spans="1:9">
      <c r="A2" s="1"/>
      <c r="B2" s="1"/>
      <c r="C2" s="3" t="s">
        <v>112</v>
      </c>
      <c r="D2" s="3"/>
      <c r="E2" s="3"/>
      <c r="F2" s="3"/>
      <c r="G2" s="3"/>
      <c r="H2" s="3"/>
      <c r="I2" s="3"/>
    </row>
    <row r="3" ht="15" spans="1:9">
      <c r="A3" s="1"/>
      <c r="B3" s="8" t="s">
        <v>55</v>
      </c>
      <c r="C3" s="4" t="s">
        <v>488</v>
      </c>
      <c r="D3" s="4" t="s">
        <v>489</v>
      </c>
      <c r="E3" s="4" t="s">
        <v>490</v>
      </c>
      <c r="F3" s="4" t="s">
        <v>491</v>
      </c>
      <c r="G3" s="4" t="s">
        <v>492</v>
      </c>
      <c r="H3" s="4" t="s">
        <v>493</v>
      </c>
      <c r="I3" s="4" t="s">
        <v>494</v>
      </c>
    </row>
    <row r="4" ht="15" spans="1:9">
      <c r="A4" s="1"/>
      <c r="B4" s="8"/>
      <c r="C4" s="4"/>
      <c r="D4" s="4"/>
      <c r="E4" s="4"/>
      <c r="F4" s="4"/>
      <c r="G4" s="4"/>
      <c r="H4" s="4"/>
      <c r="I4" s="4"/>
    </row>
    <row r="5" ht="15" spans="1:9">
      <c r="A5" s="1"/>
      <c r="B5" s="5">
        <v>1</v>
      </c>
      <c r="C5" s="4"/>
      <c r="D5" s="6" t="s">
        <v>495</v>
      </c>
      <c r="E5" s="6" t="s">
        <v>496</v>
      </c>
      <c r="F5" s="3">
        <f ca="1">F6+'L7-2涉农资金（项目类）'!F7+0</f>
        <v>248</v>
      </c>
      <c r="G5" s="3">
        <f>G6+0</f>
        <v>49</v>
      </c>
      <c r="H5" s="3">
        <f>H6+0</f>
        <v>0</v>
      </c>
      <c r="I5" s="3">
        <f>I6+0</f>
        <v>13</v>
      </c>
    </row>
    <row r="6" ht="15" spans="1:9">
      <c r="A6" s="1"/>
      <c r="B6" s="5">
        <v>2</v>
      </c>
      <c r="C6" s="4"/>
      <c r="D6" s="6" t="s">
        <v>497</v>
      </c>
      <c r="E6" s="6" t="s">
        <v>498</v>
      </c>
      <c r="F6" s="3">
        <f>SUM(F7:F27)+0</f>
        <v>49</v>
      </c>
      <c r="G6" s="3">
        <f>SUM(G7:G27)+0</f>
        <v>49</v>
      </c>
      <c r="H6" s="3">
        <f>SUM(H7:H27)+0</f>
        <v>0</v>
      </c>
      <c r="I6" s="3">
        <f>SUM(I7:I27)+0</f>
        <v>13</v>
      </c>
    </row>
    <row r="7" ht="15" spans="1:9">
      <c r="A7" s="1"/>
      <c r="B7" s="5">
        <v>3</v>
      </c>
      <c r="C7" s="4" t="s">
        <v>499</v>
      </c>
      <c r="D7" s="6" t="s">
        <v>500</v>
      </c>
      <c r="E7" s="6" t="s">
        <v>498</v>
      </c>
      <c r="F7" s="3">
        <v>0</v>
      </c>
      <c r="G7" s="3">
        <v>0</v>
      </c>
      <c r="H7" s="3">
        <v>0</v>
      </c>
      <c r="I7" s="3">
        <v>0</v>
      </c>
    </row>
    <row r="8" ht="15" spans="1:9">
      <c r="A8" s="1"/>
      <c r="B8" s="5">
        <v>4</v>
      </c>
      <c r="C8" s="4" t="s">
        <v>501</v>
      </c>
      <c r="D8" s="6" t="s">
        <v>502</v>
      </c>
      <c r="E8" s="6" t="s">
        <v>498</v>
      </c>
      <c r="F8" s="3">
        <v>0</v>
      </c>
      <c r="G8" s="3">
        <v>0</v>
      </c>
      <c r="H8" s="3">
        <v>0</v>
      </c>
      <c r="I8" s="3">
        <v>0</v>
      </c>
    </row>
    <row r="9" ht="15" spans="1:9">
      <c r="A9" s="1"/>
      <c r="B9" s="5">
        <v>5</v>
      </c>
      <c r="C9" s="4" t="s">
        <v>503</v>
      </c>
      <c r="D9" s="6" t="s">
        <v>504</v>
      </c>
      <c r="E9" s="6" t="s">
        <v>498</v>
      </c>
      <c r="F9" s="3">
        <v>0</v>
      </c>
      <c r="G9" s="3">
        <v>0</v>
      </c>
      <c r="H9" s="3">
        <v>0</v>
      </c>
      <c r="I9" s="3">
        <v>0</v>
      </c>
    </row>
    <row r="10" ht="15" spans="1:9">
      <c r="A10" s="1"/>
      <c r="B10" s="5">
        <v>6</v>
      </c>
      <c r="C10" s="4" t="s">
        <v>505</v>
      </c>
      <c r="D10" s="6" t="s">
        <v>506</v>
      </c>
      <c r="E10" s="6" t="s">
        <v>498</v>
      </c>
      <c r="F10" s="3">
        <v>0</v>
      </c>
      <c r="G10" s="3">
        <v>0</v>
      </c>
      <c r="H10" s="3">
        <v>0</v>
      </c>
      <c r="I10" s="3">
        <v>0</v>
      </c>
    </row>
    <row r="11" ht="15" spans="1:9">
      <c r="A11" s="1"/>
      <c r="B11" s="5">
        <v>7</v>
      </c>
      <c r="C11" s="4" t="s">
        <v>507</v>
      </c>
      <c r="D11" s="6" t="s">
        <v>508</v>
      </c>
      <c r="E11" s="6" t="s">
        <v>498</v>
      </c>
      <c r="F11" s="3">
        <v>0</v>
      </c>
      <c r="G11" s="3">
        <v>0</v>
      </c>
      <c r="H11" s="3">
        <v>0</v>
      </c>
      <c r="I11" s="3">
        <v>0</v>
      </c>
    </row>
    <row r="12" ht="15" spans="1:9">
      <c r="A12" s="1"/>
      <c r="B12" s="5">
        <v>8</v>
      </c>
      <c r="C12" s="4" t="s">
        <v>509</v>
      </c>
      <c r="D12" s="6" t="s">
        <v>510</v>
      </c>
      <c r="E12" s="6" t="s">
        <v>498</v>
      </c>
      <c r="F12" s="3">
        <v>0</v>
      </c>
      <c r="G12" s="3">
        <v>0</v>
      </c>
      <c r="H12" s="3">
        <v>0</v>
      </c>
      <c r="I12" s="3">
        <v>0</v>
      </c>
    </row>
    <row r="13" ht="15" spans="1:9">
      <c r="A13" s="1"/>
      <c r="B13" s="5">
        <v>9</v>
      </c>
      <c r="C13" s="4" t="s">
        <v>511</v>
      </c>
      <c r="D13" s="6" t="s">
        <v>512</v>
      </c>
      <c r="E13" s="6" t="s">
        <v>498</v>
      </c>
      <c r="F13" s="3">
        <v>0</v>
      </c>
      <c r="G13" s="3">
        <v>0</v>
      </c>
      <c r="H13" s="3">
        <v>0</v>
      </c>
      <c r="I13" s="3">
        <v>0</v>
      </c>
    </row>
    <row r="14" ht="15" spans="1:9">
      <c r="A14" s="1"/>
      <c r="B14" s="5">
        <v>10</v>
      </c>
      <c r="C14" s="4" t="s">
        <v>513</v>
      </c>
      <c r="D14" s="6" t="s">
        <v>514</v>
      </c>
      <c r="E14" s="6" t="s">
        <v>498</v>
      </c>
      <c r="F14" s="3">
        <v>0</v>
      </c>
      <c r="G14" s="3">
        <v>0</v>
      </c>
      <c r="H14" s="3">
        <v>0</v>
      </c>
      <c r="I14" s="3">
        <v>0</v>
      </c>
    </row>
    <row r="15" ht="15" spans="1:9">
      <c r="A15" s="1"/>
      <c r="B15" s="5">
        <v>11</v>
      </c>
      <c r="C15" s="4" t="s">
        <v>515</v>
      </c>
      <c r="D15" s="6" t="s">
        <v>516</v>
      </c>
      <c r="E15" s="6" t="s">
        <v>496</v>
      </c>
      <c r="F15" s="3">
        <v>49</v>
      </c>
      <c r="G15" s="3">
        <v>49</v>
      </c>
      <c r="H15" s="3">
        <v>0</v>
      </c>
      <c r="I15" s="3">
        <v>13</v>
      </c>
    </row>
    <row r="16" ht="15" spans="1:9">
      <c r="A16" s="1"/>
      <c r="B16" s="5">
        <v>12</v>
      </c>
      <c r="C16" s="4" t="s">
        <v>517</v>
      </c>
      <c r="D16" s="6" t="s">
        <v>518</v>
      </c>
      <c r="E16" s="6" t="s">
        <v>498</v>
      </c>
      <c r="F16" s="3">
        <v>0</v>
      </c>
      <c r="G16" s="3">
        <v>0</v>
      </c>
      <c r="H16" s="3">
        <v>0</v>
      </c>
      <c r="I16" s="3">
        <v>0</v>
      </c>
    </row>
    <row r="17" ht="15" spans="1:9">
      <c r="A17" s="1"/>
      <c r="B17" s="5">
        <v>13</v>
      </c>
      <c r="C17" s="4" t="s">
        <v>519</v>
      </c>
      <c r="D17" s="6" t="s">
        <v>520</v>
      </c>
      <c r="E17" s="6" t="s">
        <v>498</v>
      </c>
      <c r="F17" s="3">
        <v>0</v>
      </c>
      <c r="G17" s="3">
        <v>0</v>
      </c>
      <c r="H17" s="3">
        <v>0</v>
      </c>
      <c r="I17" s="3">
        <v>0</v>
      </c>
    </row>
    <row r="18" ht="15" spans="1:9">
      <c r="A18" s="1"/>
      <c r="B18" s="5">
        <v>14</v>
      </c>
      <c r="C18" s="4" t="s">
        <v>521</v>
      </c>
      <c r="D18" s="6" t="s">
        <v>522</v>
      </c>
      <c r="E18" s="6" t="s">
        <v>498</v>
      </c>
      <c r="F18" s="3">
        <v>0</v>
      </c>
      <c r="G18" s="3">
        <v>0</v>
      </c>
      <c r="H18" s="3">
        <v>0</v>
      </c>
      <c r="I18" s="3">
        <v>0</v>
      </c>
    </row>
    <row r="19" ht="15" spans="1:9">
      <c r="A19" s="1"/>
      <c r="B19" s="5">
        <v>15</v>
      </c>
      <c r="C19" s="4" t="s">
        <v>523</v>
      </c>
      <c r="D19" s="6" t="s">
        <v>524</v>
      </c>
      <c r="E19" s="6" t="s">
        <v>498</v>
      </c>
      <c r="F19" s="3">
        <v>0</v>
      </c>
      <c r="G19" s="3">
        <v>0</v>
      </c>
      <c r="H19" s="3">
        <v>0</v>
      </c>
      <c r="I19" s="3">
        <v>0</v>
      </c>
    </row>
    <row r="20" ht="15" spans="1:9">
      <c r="A20" s="1"/>
      <c r="B20" s="5">
        <v>16</v>
      </c>
      <c r="C20" s="4" t="s">
        <v>507</v>
      </c>
      <c r="D20" s="6" t="s">
        <v>525</v>
      </c>
      <c r="E20" s="6" t="s">
        <v>498</v>
      </c>
      <c r="F20" s="3">
        <v>0</v>
      </c>
      <c r="G20" s="3">
        <v>0</v>
      </c>
      <c r="H20" s="3">
        <v>0</v>
      </c>
      <c r="I20" s="3">
        <v>0</v>
      </c>
    </row>
    <row r="21" ht="15" spans="1:9">
      <c r="A21" s="1"/>
      <c r="B21" s="5">
        <v>17</v>
      </c>
      <c r="C21" s="4" t="s">
        <v>526</v>
      </c>
      <c r="D21" s="6" t="s">
        <v>527</v>
      </c>
      <c r="E21" s="6" t="s">
        <v>498</v>
      </c>
      <c r="F21" s="3">
        <v>0</v>
      </c>
      <c r="G21" s="3">
        <v>0</v>
      </c>
      <c r="H21" s="3">
        <v>0</v>
      </c>
      <c r="I21" s="3">
        <v>0</v>
      </c>
    </row>
    <row r="22" ht="15" spans="1:9">
      <c r="A22" s="1"/>
      <c r="B22" s="5">
        <v>18</v>
      </c>
      <c r="C22" s="4" t="s">
        <v>528</v>
      </c>
      <c r="D22" s="6" t="s">
        <v>529</v>
      </c>
      <c r="E22" s="6" t="s">
        <v>498</v>
      </c>
      <c r="F22" s="3">
        <v>0</v>
      </c>
      <c r="G22" s="3">
        <v>0</v>
      </c>
      <c r="H22" s="3">
        <v>0</v>
      </c>
      <c r="I22" s="3">
        <v>0</v>
      </c>
    </row>
    <row r="23" ht="15" spans="1:9">
      <c r="A23" s="1"/>
      <c r="B23" s="5">
        <v>19</v>
      </c>
      <c r="C23" s="4" t="s">
        <v>530</v>
      </c>
      <c r="D23" s="6" t="s">
        <v>531</v>
      </c>
      <c r="E23" s="6" t="s">
        <v>498</v>
      </c>
      <c r="F23" s="3">
        <v>0</v>
      </c>
      <c r="G23" s="3">
        <v>0</v>
      </c>
      <c r="H23" s="3">
        <v>0</v>
      </c>
      <c r="I23" s="3">
        <v>0</v>
      </c>
    </row>
    <row r="24" ht="15" spans="1:9">
      <c r="A24" s="1"/>
      <c r="B24" s="5">
        <v>20</v>
      </c>
      <c r="C24" s="4" t="s">
        <v>532</v>
      </c>
      <c r="D24" s="6" t="s">
        <v>533</v>
      </c>
      <c r="E24" s="6" t="s">
        <v>498</v>
      </c>
      <c r="F24" s="3">
        <v>0</v>
      </c>
      <c r="G24" s="3">
        <v>0</v>
      </c>
      <c r="H24" s="3">
        <v>0</v>
      </c>
      <c r="I24" s="3">
        <v>0</v>
      </c>
    </row>
    <row r="25" ht="15" spans="1:9">
      <c r="A25" s="1"/>
      <c r="B25" s="5">
        <v>21</v>
      </c>
      <c r="C25" s="4" t="s">
        <v>534</v>
      </c>
      <c r="D25" s="6" t="s">
        <v>535</v>
      </c>
      <c r="E25" s="6" t="s">
        <v>498</v>
      </c>
      <c r="F25" s="3">
        <v>0</v>
      </c>
      <c r="G25" s="3">
        <v>0</v>
      </c>
      <c r="H25" s="3">
        <v>0</v>
      </c>
      <c r="I25" s="3">
        <v>0</v>
      </c>
    </row>
    <row r="26" ht="15" spans="1:9">
      <c r="A26" s="1"/>
      <c r="B26" s="5">
        <v>22</v>
      </c>
      <c r="C26" s="4" t="s">
        <v>536</v>
      </c>
      <c r="D26" s="6" t="s">
        <v>537</v>
      </c>
      <c r="E26" s="6" t="s">
        <v>498</v>
      </c>
      <c r="F26" s="3">
        <v>0</v>
      </c>
      <c r="G26" s="3">
        <v>0</v>
      </c>
      <c r="H26" s="3">
        <v>0</v>
      </c>
      <c r="I26" s="3">
        <v>0</v>
      </c>
    </row>
    <row r="27" ht="15" spans="1:9">
      <c r="A27" s="1"/>
      <c r="B27" s="5">
        <v>23</v>
      </c>
      <c r="C27" s="4" t="s">
        <v>538</v>
      </c>
      <c r="D27" s="6" t="s">
        <v>539</v>
      </c>
      <c r="E27" s="6" t="s">
        <v>498</v>
      </c>
      <c r="F27" s="3">
        <v>0</v>
      </c>
      <c r="G27" s="3">
        <v>0</v>
      </c>
      <c r="H27" s="3">
        <v>0</v>
      </c>
      <c r="I27" s="3">
        <v>0</v>
      </c>
    </row>
  </sheetData>
  <mergeCells count="10">
    <mergeCell ref="B1:I1"/>
    <mergeCell ref="C2:I2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8"/>
  <sheetViews>
    <sheetView zoomScale="60" zoomScaleNormal="60" workbookViewId="0">
      <selection activeCell="G78" sqref="G78"/>
    </sheetView>
  </sheetViews>
  <sheetFormatPr defaultColWidth="9" defaultRowHeight="14.4"/>
  <cols>
    <col min="1" max="1" width="3.75" customWidth="1"/>
    <col min="2" max="3" width="9" customWidth="1"/>
    <col min="4" max="4" width="34" customWidth="1"/>
    <col min="5" max="5" width="22" customWidth="1"/>
    <col min="6" max="10" width="16.8796296296296" customWidth="1"/>
    <col min="11" max="11" width="16.3796296296296" customWidth="1"/>
    <col min="12" max="12" width="16.5" customWidth="1"/>
    <col min="13" max="15" width="9" customWidth="1"/>
    <col min="16" max="16" width="7.75" customWidth="1"/>
    <col min="17" max="17" width="9" customWidth="1"/>
    <col min="18" max="18" width="17" customWidth="1"/>
    <col min="19" max="19" width="9" customWidth="1"/>
  </cols>
  <sheetData>
    <row r="1" ht="28.2" spans="1:19">
      <c r="A1" s="1"/>
      <c r="B1" s="2" t="s">
        <v>540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5" spans="1:19">
      <c r="A2" s="1"/>
      <c r="B2" s="1"/>
      <c r="C2" s="3" t="s">
        <v>112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5" spans="1:19">
      <c r="A3" s="1"/>
      <c r="B3" s="7" t="s">
        <v>55</v>
      </c>
      <c r="C3" s="7" t="s">
        <v>488</v>
      </c>
      <c r="D3" s="7" t="s">
        <v>541</v>
      </c>
      <c r="E3" s="7" t="s">
        <v>490</v>
      </c>
      <c r="F3" s="7" t="s">
        <v>542</v>
      </c>
      <c r="G3" s="7"/>
      <c r="H3" s="7"/>
      <c r="I3" s="7"/>
      <c r="J3" s="7"/>
      <c r="K3" s="7" t="s">
        <v>543</v>
      </c>
      <c r="L3" s="7" t="s">
        <v>544</v>
      </c>
      <c r="M3" s="7" t="s">
        <v>545</v>
      </c>
      <c r="N3" s="7" t="s">
        <v>546</v>
      </c>
      <c r="O3" s="7" t="s">
        <v>547</v>
      </c>
      <c r="P3" s="7" t="s">
        <v>548</v>
      </c>
      <c r="Q3" s="7"/>
      <c r="R3" s="7" t="s">
        <v>549</v>
      </c>
      <c r="S3" s="7" t="s">
        <v>550</v>
      </c>
    </row>
    <row r="4" ht="15" spans="1:19">
      <c r="A4" s="1"/>
      <c r="B4" s="7"/>
      <c r="C4" s="7"/>
      <c r="D4" s="7"/>
      <c r="E4" s="7"/>
      <c r="F4" s="7" t="s">
        <v>551</v>
      </c>
      <c r="G4" s="7" t="s">
        <v>552</v>
      </c>
      <c r="H4" s="7"/>
      <c r="I4" s="7"/>
      <c r="J4" s="7" t="s">
        <v>553</v>
      </c>
      <c r="K4" s="7"/>
      <c r="L4" s="7"/>
      <c r="M4" s="7"/>
      <c r="N4" s="7"/>
      <c r="O4" s="7"/>
      <c r="P4" s="7" t="s">
        <v>554</v>
      </c>
      <c r="Q4" s="7" t="s">
        <v>555</v>
      </c>
      <c r="R4" s="7"/>
      <c r="S4" s="7"/>
    </row>
    <row r="5" ht="15" spans="1:19">
      <c r="A5" s="1"/>
      <c r="B5" s="7"/>
      <c r="C5" s="7"/>
      <c r="D5" s="7"/>
      <c r="E5" s="7"/>
      <c r="F5" s="7"/>
      <c r="G5" s="7" t="s">
        <v>556</v>
      </c>
      <c r="H5" s="7" t="s">
        <v>557</v>
      </c>
      <c r="I5" s="7" t="s">
        <v>558</v>
      </c>
      <c r="J5" s="7"/>
      <c r="K5" s="7"/>
      <c r="L5" s="7"/>
      <c r="M5" s="7"/>
      <c r="N5" s="7"/>
      <c r="O5" s="7"/>
      <c r="P5" s="7"/>
      <c r="Q5" s="7"/>
      <c r="R5" s="7"/>
      <c r="S5" s="7"/>
    </row>
    <row r="6" ht="15" spans="1:19">
      <c r="A6" s="1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ht="15" spans="1:19">
      <c r="A7" s="1"/>
      <c r="B7" s="5">
        <f t="shared" ref="B7:B70" si="0">ROW()-6</f>
        <v>1</v>
      </c>
      <c r="C7" s="6"/>
      <c r="D7" s="6" t="s">
        <v>559</v>
      </c>
      <c r="E7" s="6"/>
      <c r="F7" s="3">
        <f ca="1">G7+J7</f>
        <v>199</v>
      </c>
      <c r="G7" s="3">
        <f ca="1">H7+I7+0</f>
        <v>199</v>
      </c>
      <c r="H7" s="3">
        <f ca="1">SUM(H8,H10,H12,H14,H16,H18,H20,H22,H24,H26,H28,H30,H32,H34,H36,H38,H40,H42,H44,H46,H48,H50,H52,H54,H56,H58,H60,H62,H64,H66,H68,H70,H72,H74,H76)</f>
        <v>199</v>
      </c>
      <c r="I7" s="3">
        <f ca="1">SUM(I8,I10,I12,I14,I16,I18,I20,I22,I24,I26,I28,I30,I32,I34,I36,I38,I40,I42,I44,I46,I48,I50,I52,I54,I56,I58,I60,I62,I64,I66,I68,I70,I72,I74,I76)</f>
        <v>0</v>
      </c>
      <c r="J7" s="3">
        <f ca="1">SUM(J8,J10,J12,J14,J16,J18,J20,J22,J24,J26,J28,J30,J32,J34,J36,J38,J40,J42,J44,J46,J48,J50,J52,J54,J56,J58,J60,J62,J64,J66,J68,J70,J72,J74,J76)</f>
        <v>0</v>
      </c>
      <c r="K7" s="6"/>
      <c r="L7" s="6"/>
      <c r="M7" s="6"/>
      <c r="N7" s="6"/>
      <c r="O7" s="6"/>
      <c r="P7" s="6"/>
      <c r="Q7" s="6"/>
      <c r="R7" s="6"/>
      <c r="S7" s="6"/>
    </row>
    <row r="8" ht="15" spans="1:19">
      <c r="A8" s="1"/>
      <c r="B8" s="5">
        <f t="shared" si="0"/>
        <v>2</v>
      </c>
      <c r="C8" s="6" t="s">
        <v>499</v>
      </c>
      <c r="D8" s="6" t="s">
        <v>560</v>
      </c>
      <c r="E8" s="6"/>
      <c r="F8" s="3">
        <f ca="1">G8+J8</f>
        <v>86</v>
      </c>
      <c r="G8" s="3">
        <f ca="1">H8+I8</f>
        <v>86</v>
      </c>
      <c r="H8" s="3">
        <f ca="1">SUBTOTAL(9,OFFSET($H$9,0,0,ROW($H$10)-ROW($H$9)))</f>
        <v>86</v>
      </c>
      <c r="I8" s="3">
        <f ca="1">SUBTOTAL(9,OFFSET($I$9,0,0,ROW($I$10)-ROW($I$9)))</f>
        <v>0</v>
      </c>
      <c r="J8" s="3">
        <f ca="1">SUBTOTAL(9,OFFSET($J$9,0,0,ROW($J$10)-ROW($J$9)))</f>
        <v>0</v>
      </c>
      <c r="K8" s="6"/>
      <c r="L8" s="6"/>
      <c r="M8" s="6"/>
      <c r="N8" s="6"/>
      <c r="O8" s="6"/>
      <c r="P8" s="6"/>
      <c r="Q8" s="6"/>
      <c r="R8" s="6"/>
      <c r="S8" s="6"/>
    </row>
    <row r="9" ht="15" spans="1:19">
      <c r="A9" s="1"/>
      <c r="B9" s="5">
        <f t="shared" si="0"/>
        <v>3</v>
      </c>
      <c r="C9" s="6"/>
      <c r="D9" s="4" t="s">
        <v>561</v>
      </c>
      <c r="E9" s="6" t="s">
        <v>496</v>
      </c>
      <c r="F9" s="3">
        <f t="shared" ref="F9:F72" si="1">G9+J9+0</f>
        <v>86</v>
      </c>
      <c r="G9" s="3">
        <f t="shared" ref="G9:G72" si="2">H9+I9+0</f>
        <v>86</v>
      </c>
      <c r="H9" s="3">
        <v>86</v>
      </c>
      <c r="I9" s="3">
        <v>0</v>
      </c>
      <c r="J9" s="3">
        <v>0</v>
      </c>
      <c r="K9" s="6"/>
      <c r="L9" s="6" t="s">
        <v>562</v>
      </c>
      <c r="M9" s="6" t="s">
        <v>563</v>
      </c>
      <c r="N9" s="6" t="s">
        <v>564</v>
      </c>
      <c r="O9" s="6" t="s">
        <v>565</v>
      </c>
      <c r="P9" s="6" t="s">
        <v>565</v>
      </c>
      <c r="Q9" s="6" t="s">
        <v>566</v>
      </c>
      <c r="R9" s="6" t="s">
        <v>567</v>
      </c>
      <c r="S9" s="6" t="s">
        <v>568</v>
      </c>
    </row>
    <row r="10" ht="15" spans="1:19">
      <c r="A10" s="1"/>
      <c r="B10" s="5">
        <f t="shared" si="0"/>
        <v>4</v>
      </c>
      <c r="C10" s="6" t="s">
        <v>569</v>
      </c>
      <c r="D10" s="6" t="s">
        <v>570</v>
      </c>
      <c r="E10" s="6"/>
      <c r="F10" s="3">
        <f ca="1" t="shared" si="1"/>
        <v>0</v>
      </c>
      <c r="G10" s="3">
        <f ca="1" t="shared" si="2"/>
        <v>0</v>
      </c>
      <c r="H10" s="3">
        <f ca="1">SUBTOTAL(9,OFFSET($H$11,0,0,ROW($H$12)-ROW($H$11)))</f>
        <v>0</v>
      </c>
      <c r="I10" s="3">
        <f ca="1">SUBTOTAL(9,OFFSET($I$11,0,0,ROW($I$12)-ROW($I$11)))</f>
        <v>0</v>
      </c>
      <c r="J10" s="3">
        <f ca="1">SUBTOTAL(9,OFFSET($J$11,0,0,ROW($J$12)-ROW($J$11)))</f>
        <v>0</v>
      </c>
      <c r="K10" s="6"/>
      <c r="L10" s="6"/>
      <c r="M10" s="6"/>
      <c r="N10" s="6"/>
      <c r="O10" s="6"/>
      <c r="P10" s="6"/>
      <c r="Q10" s="6"/>
      <c r="R10" s="6"/>
      <c r="S10" s="6"/>
    </row>
    <row r="11" ht="15" spans="1:19">
      <c r="A11" s="1"/>
      <c r="B11" s="5">
        <f t="shared" si="0"/>
        <v>5</v>
      </c>
      <c r="C11" s="6"/>
      <c r="D11" s="4" t="s">
        <v>571</v>
      </c>
      <c r="E11" s="6" t="s">
        <v>498</v>
      </c>
      <c r="F11" s="3">
        <f t="shared" si="1"/>
        <v>0</v>
      </c>
      <c r="G11" s="3">
        <f t="shared" si="2"/>
        <v>0</v>
      </c>
      <c r="H11" s="3">
        <v>0</v>
      </c>
      <c r="I11" s="3">
        <v>0</v>
      </c>
      <c r="J11" s="3">
        <v>0</v>
      </c>
      <c r="K11" s="6"/>
      <c r="L11" s="6"/>
      <c r="M11" s="6"/>
      <c r="N11" s="6"/>
      <c r="O11" s="6"/>
      <c r="P11" s="6"/>
      <c r="Q11" s="6"/>
      <c r="R11" s="6"/>
      <c r="S11" s="6"/>
    </row>
    <row r="12" ht="15" spans="1:19">
      <c r="A12" s="1"/>
      <c r="B12" s="5">
        <f t="shared" si="0"/>
        <v>6</v>
      </c>
      <c r="C12" s="6" t="s">
        <v>572</v>
      </c>
      <c r="D12" s="6" t="s">
        <v>573</v>
      </c>
      <c r="E12" s="6"/>
      <c r="F12" s="3">
        <f ca="1" t="shared" si="1"/>
        <v>0</v>
      </c>
      <c r="G12" s="3">
        <f ca="1" t="shared" si="2"/>
        <v>0</v>
      </c>
      <c r="H12" s="3">
        <f ca="1">SUBTOTAL(9,OFFSET($H$13,0,0,ROW($H$14)-ROW($H$13)))</f>
        <v>0</v>
      </c>
      <c r="I12" s="3">
        <f ca="1">SUBTOTAL(9,OFFSET($I$13,0,0,ROW($I$14)-ROW($I$13)))</f>
        <v>0</v>
      </c>
      <c r="J12" s="3">
        <f ca="1">SUBTOTAL(9,OFFSET($J$13,0,0,ROW($J$14)-ROW($J$13)))</f>
        <v>0</v>
      </c>
      <c r="K12" s="6"/>
      <c r="L12" s="6"/>
      <c r="M12" s="6"/>
      <c r="N12" s="6"/>
      <c r="O12" s="6"/>
      <c r="P12" s="6"/>
      <c r="Q12" s="6"/>
      <c r="R12" s="6"/>
      <c r="S12" s="6"/>
    </row>
    <row r="13" ht="15" spans="1:19">
      <c r="A13" s="1"/>
      <c r="B13" s="5">
        <f t="shared" si="0"/>
        <v>7</v>
      </c>
      <c r="C13" s="6"/>
      <c r="D13" s="4" t="s">
        <v>571</v>
      </c>
      <c r="E13" s="6" t="s">
        <v>498</v>
      </c>
      <c r="F13" s="3">
        <f t="shared" si="1"/>
        <v>0</v>
      </c>
      <c r="G13" s="3">
        <f t="shared" si="2"/>
        <v>0</v>
      </c>
      <c r="H13" s="3">
        <v>0</v>
      </c>
      <c r="I13" s="3">
        <v>0</v>
      </c>
      <c r="J13" s="3">
        <v>0</v>
      </c>
      <c r="K13" s="6"/>
      <c r="L13" s="6"/>
      <c r="M13" s="6"/>
      <c r="N13" s="6"/>
      <c r="O13" s="6"/>
      <c r="P13" s="6"/>
      <c r="Q13" s="6"/>
      <c r="R13" s="6"/>
      <c r="S13" s="6"/>
    </row>
    <row r="14" ht="15" spans="1:19">
      <c r="A14" s="1"/>
      <c r="B14" s="5">
        <f t="shared" si="0"/>
        <v>8</v>
      </c>
      <c r="C14" s="6" t="s">
        <v>505</v>
      </c>
      <c r="D14" s="6" t="s">
        <v>574</v>
      </c>
      <c r="E14" s="6"/>
      <c r="F14" s="3">
        <f ca="1" t="shared" si="1"/>
        <v>0</v>
      </c>
      <c r="G14" s="3">
        <f ca="1" t="shared" si="2"/>
        <v>0</v>
      </c>
      <c r="H14" s="3">
        <f ca="1">SUBTOTAL(9,OFFSET($H$15,0,0,ROW($H$16)-ROW($H$15)))</f>
        <v>0</v>
      </c>
      <c r="I14" s="3">
        <f ca="1">SUBTOTAL(9,OFFSET($I$15,0,0,ROW($I$16)-ROW($I$15)))</f>
        <v>0</v>
      </c>
      <c r="J14" s="3">
        <f ca="1">SUBTOTAL(9,OFFSET($J$15,0,0,ROW($J$16)-ROW($J$15)))</f>
        <v>0</v>
      </c>
      <c r="K14" s="6"/>
      <c r="L14" s="6"/>
      <c r="M14" s="6"/>
      <c r="N14" s="6"/>
      <c r="O14" s="6"/>
      <c r="P14" s="6"/>
      <c r="Q14" s="6"/>
      <c r="R14" s="6"/>
      <c r="S14" s="6"/>
    </row>
    <row r="15" ht="15" spans="1:19">
      <c r="A15" s="1"/>
      <c r="B15" s="5">
        <f t="shared" si="0"/>
        <v>9</v>
      </c>
      <c r="C15" s="6"/>
      <c r="D15" s="4" t="s">
        <v>571</v>
      </c>
      <c r="E15" s="6" t="s">
        <v>498</v>
      </c>
      <c r="F15" s="3">
        <f t="shared" si="1"/>
        <v>0</v>
      </c>
      <c r="G15" s="3">
        <f t="shared" si="2"/>
        <v>0</v>
      </c>
      <c r="H15" s="3">
        <v>0</v>
      </c>
      <c r="I15" s="3">
        <v>0</v>
      </c>
      <c r="J15" s="3">
        <v>0</v>
      </c>
      <c r="K15" s="6"/>
      <c r="L15" s="6"/>
      <c r="M15" s="6"/>
      <c r="N15" s="6"/>
      <c r="O15" s="6"/>
      <c r="P15" s="6"/>
      <c r="Q15" s="6"/>
      <c r="R15" s="6"/>
      <c r="S15" s="6"/>
    </row>
    <row r="16" ht="15" spans="1:19">
      <c r="A16" s="1"/>
      <c r="B16" s="5">
        <f t="shared" si="0"/>
        <v>10</v>
      </c>
      <c r="C16" s="6" t="s">
        <v>575</v>
      </c>
      <c r="D16" s="6" t="s">
        <v>576</v>
      </c>
      <c r="E16" s="6"/>
      <c r="F16" s="3">
        <f ca="1" t="shared" si="1"/>
        <v>0</v>
      </c>
      <c r="G16" s="3">
        <f ca="1" t="shared" si="2"/>
        <v>0</v>
      </c>
      <c r="H16" s="3">
        <f ca="1">SUBTOTAL(9,OFFSET($H$17,0,0,ROW($H$18)-ROW($H$17)))</f>
        <v>0</v>
      </c>
      <c r="I16" s="3">
        <f ca="1">SUBTOTAL(9,OFFSET($I$17,0,0,ROW($I$18)-ROW($I$17)))</f>
        <v>0</v>
      </c>
      <c r="J16" s="3">
        <f ca="1">SUBTOTAL(9,OFFSET($J$17,0,0,ROW($J$18)-ROW($J$17)))</f>
        <v>0</v>
      </c>
      <c r="K16" s="6"/>
      <c r="L16" s="6"/>
      <c r="M16" s="6"/>
      <c r="N16" s="6"/>
      <c r="O16" s="6"/>
      <c r="P16" s="6"/>
      <c r="Q16" s="6"/>
      <c r="R16" s="6"/>
      <c r="S16" s="6"/>
    </row>
    <row r="17" ht="15" spans="1:19">
      <c r="A17" s="1"/>
      <c r="B17" s="5">
        <f t="shared" si="0"/>
        <v>11</v>
      </c>
      <c r="C17" s="6"/>
      <c r="D17" s="4" t="s">
        <v>571</v>
      </c>
      <c r="E17" s="6" t="s">
        <v>498</v>
      </c>
      <c r="F17" s="3">
        <f t="shared" si="1"/>
        <v>0</v>
      </c>
      <c r="G17" s="3">
        <f t="shared" si="2"/>
        <v>0</v>
      </c>
      <c r="H17" s="3">
        <v>0</v>
      </c>
      <c r="I17" s="3">
        <v>0</v>
      </c>
      <c r="J17" s="3">
        <v>0</v>
      </c>
      <c r="K17" s="6"/>
      <c r="L17" s="6"/>
      <c r="M17" s="6"/>
      <c r="N17" s="6"/>
      <c r="O17" s="6"/>
      <c r="P17" s="6"/>
      <c r="Q17" s="6"/>
      <c r="R17" s="6"/>
      <c r="S17" s="6"/>
    </row>
    <row r="18" ht="15" spans="1:19">
      <c r="A18" s="1"/>
      <c r="B18" s="5">
        <f t="shared" si="0"/>
        <v>12</v>
      </c>
      <c r="C18" s="6" t="s">
        <v>577</v>
      </c>
      <c r="D18" s="6" t="s">
        <v>578</v>
      </c>
      <c r="E18" s="6"/>
      <c r="F18" s="3">
        <f ca="1" t="shared" si="1"/>
        <v>0</v>
      </c>
      <c r="G18" s="3">
        <f ca="1" t="shared" si="2"/>
        <v>0</v>
      </c>
      <c r="H18" s="3">
        <f ca="1">SUBTOTAL(9,OFFSET($H$19,0,0,ROW($H$20)-ROW($H$19)))</f>
        <v>0</v>
      </c>
      <c r="I18" s="3">
        <f ca="1">SUBTOTAL(9,OFFSET($I$19,0,0,ROW($I$20)-ROW($I$19)))</f>
        <v>0</v>
      </c>
      <c r="J18" s="3">
        <f ca="1">SUBTOTAL(9,OFFSET($J$19,0,0,ROW($J$20)-ROW($J$19)))</f>
        <v>0</v>
      </c>
      <c r="K18" s="6"/>
      <c r="L18" s="6"/>
      <c r="M18" s="6"/>
      <c r="N18" s="6"/>
      <c r="O18" s="6"/>
      <c r="P18" s="6"/>
      <c r="Q18" s="6"/>
      <c r="R18" s="6"/>
      <c r="S18" s="6"/>
    </row>
    <row r="19" ht="15" spans="1:19">
      <c r="A19" s="1"/>
      <c r="B19" s="5">
        <f t="shared" si="0"/>
        <v>13</v>
      </c>
      <c r="C19" s="6"/>
      <c r="D19" s="4" t="s">
        <v>571</v>
      </c>
      <c r="E19" s="6" t="s">
        <v>498</v>
      </c>
      <c r="F19" s="3">
        <f t="shared" si="1"/>
        <v>0</v>
      </c>
      <c r="G19" s="3">
        <f t="shared" si="2"/>
        <v>0</v>
      </c>
      <c r="H19" s="3">
        <v>0</v>
      </c>
      <c r="I19" s="3">
        <v>0</v>
      </c>
      <c r="J19" s="3">
        <v>0</v>
      </c>
      <c r="K19" s="6"/>
      <c r="L19" s="6"/>
      <c r="M19" s="6"/>
      <c r="N19" s="6"/>
      <c r="O19" s="6"/>
      <c r="P19" s="6"/>
      <c r="Q19" s="6"/>
      <c r="R19" s="6"/>
      <c r="S19" s="6"/>
    </row>
    <row r="20" ht="15" spans="1:19">
      <c r="A20" s="1"/>
      <c r="B20" s="5">
        <f t="shared" si="0"/>
        <v>14</v>
      </c>
      <c r="C20" s="6" t="s">
        <v>511</v>
      </c>
      <c r="D20" s="6" t="s">
        <v>579</v>
      </c>
      <c r="E20" s="6"/>
      <c r="F20" s="3">
        <f ca="1" t="shared" si="1"/>
        <v>0</v>
      </c>
      <c r="G20" s="3">
        <f ca="1" t="shared" si="2"/>
        <v>0</v>
      </c>
      <c r="H20" s="3">
        <f ca="1">SUBTOTAL(9,OFFSET($H$21,0,0,ROW($H$22)-ROW($H$21)))</f>
        <v>0</v>
      </c>
      <c r="I20" s="3">
        <f ca="1">SUBTOTAL(9,OFFSET($I$21,0,0,ROW($I$22)-ROW($I$21)))</f>
        <v>0</v>
      </c>
      <c r="J20" s="3">
        <f ca="1">SUBTOTAL(9,OFFSET($J$21,0,0,ROW($J$22)-ROW($H$21)))</f>
        <v>0</v>
      </c>
      <c r="K20" s="6"/>
      <c r="L20" s="6"/>
      <c r="M20" s="6"/>
      <c r="N20" s="6"/>
      <c r="O20" s="6"/>
      <c r="P20" s="6"/>
      <c r="Q20" s="6"/>
      <c r="R20" s="6"/>
      <c r="S20" s="6"/>
    </row>
    <row r="21" ht="15" spans="1:19">
      <c r="A21" s="1"/>
      <c r="B21" s="5">
        <f t="shared" si="0"/>
        <v>15</v>
      </c>
      <c r="C21" s="6"/>
      <c r="D21" s="4" t="s">
        <v>571</v>
      </c>
      <c r="E21" s="6" t="s">
        <v>498</v>
      </c>
      <c r="F21" s="3">
        <f t="shared" si="1"/>
        <v>0</v>
      </c>
      <c r="G21" s="3">
        <f t="shared" si="2"/>
        <v>0</v>
      </c>
      <c r="H21" s="3">
        <v>0</v>
      </c>
      <c r="I21" s="3">
        <v>0</v>
      </c>
      <c r="J21" s="3">
        <v>0</v>
      </c>
      <c r="K21" s="6"/>
      <c r="L21" s="6"/>
      <c r="M21" s="6"/>
      <c r="N21" s="6"/>
      <c r="O21" s="6"/>
      <c r="P21" s="6"/>
      <c r="Q21" s="6"/>
      <c r="R21" s="6"/>
      <c r="S21" s="6"/>
    </row>
    <row r="22" ht="15" spans="1:19">
      <c r="A22" s="1"/>
      <c r="B22" s="5">
        <f t="shared" si="0"/>
        <v>16</v>
      </c>
      <c r="C22" s="6" t="s">
        <v>501</v>
      </c>
      <c r="D22" s="6" t="s">
        <v>580</v>
      </c>
      <c r="E22" s="6"/>
      <c r="F22" s="3">
        <f ca="1" t="shared" si="1"/>
        <v>0</v>
      </c>
      <c r="G22" s="3">
        <f ca="1" t="shared" si="2"/>
        <v>0</v>
      </c>
      <c r="H22" s="3">
        <f ca="1">SUBTOTAL(9,OFFSET($H$23,0,0,ROW($H$24)-ROW($H$23)))</f>
        <v>0</v>
      </c>
      <c r="I22" s="3">
        <f ca="1">SUBTOTAL(9,OFFSET($I$23,0,0,ROW($I$24)-ROW($I$23)))</f>
        <v>0</v>
      </c>
      <c r="J22" s="3">
        <f ca="1">SUBTOTAL(9,OFFSET($J$23,0,0,ROW($J$24)-ROW($J$23)))</f>
        <v>0</v>
      </c>
      <c r="K22" s="6"/>
      <c r="L22" s="6"/>
      <c r="M22" s="6"/>
      <c r="N22" s="6"/>
      <c r="O22" s="6"/>
      <c r="P22" s="6"/>
      <c r="Q22" s="6"/>
      <c r="R22" s="6"/>
      <c r="S22" s="6"/>
    </row>
    <row r="23" ht="15" spans="1:19">
      <c r="A23" s="1"/>
      <c r="B23" s="5">
        <f t="shared" si="0"/>
        <v>17</v>
      </c>
      <c r="C23" s="6"/>
      <c r="D23" s="4" t="s">
        <v>571</v>
      </c>
      <c r="E23" s="6" t="s">
        <v>498</v>
      </c>
      <c r="F23" s="3">
        <f t="shared" si="1"/>
        <v>0</v>
      </c>
      <c r="G23" s="3">
        <f t="shared" si="2"/>
        <v>0</v>
      </c>
      <c r="H23" s="3">
        <v>0</v>
      </c>
      <c r="I23" s="3">
        <v>0</v>
      </c>
      <c r="J23" s="3">
        <v>0</v>
      </c>
      <c r="K23" s="6"/>
      <c r="L23" s="6"/>
      <c r="M23" s="6"/>
      <c r="N23" s="6"/>
      <c r="O23" s="6"/>
      <c r="P23" s="6"/>
      <c r="Q23" s="6"/>
      <c r="R23" s="6"/>
      <c r="S23" s="6"/>
    </row>
    <row r="24" ht="15" spans="1:19">
      <c r="A24" s="1"/>
      <c r="B24" s="5">
        <f t="shared" si="0"/>
        <v>18</v>
      </c>
      <c r="C24" s="6" t="s">
        <v>581</v>
      </c>
      <c r="D24" s="6" t="s">
        <v>582</v>
      </c>
      <c r="E24" s="6"/>
      <c r="F24" s="3">
        <f ca="1" t="shared" si="1"/>
        <v>0</v>
      </c>
      <c r="G24" s="3">
        <f ca="1" t="shared" si="2"/>
        <v>0</v>
      </c>
      <c r="H24" s="3">
        <f ca="1">SUBTOTAL(9,OFFSET($H$25,0,0,ROW($H$26)-ROW($H$25)))</f>
        <v>0</v>
      </c>
      <c r="I24" s="3">
        <f ca="1">SUBTOTAL(9,OFFSET($I$25,0,0,ROW($I$26)-ROW($I$25)))</f>
        <v>0</v>
      </c>
      <c r="J24" s="3">
        <f ca="1">SUBTOTAL(9,OFFSET($J$25,0,0,ROW($J$26)-ROW($J$25)))</f>
        <v>0</v>
      </c>
      <c r="K24" s="6"/>
      <c r="L24" s="6"/>
      <c r="M24" s="6"/>
      <c r="N24" s="6"/>
      <c r="O24" s="6"/>
      <c r="P24" s="6"/>
      <c r="Q24" s="6"/>
      <c r="R24" s="6"/>
      <c r="S24" s="6"/>
    </row>
    <row r="25" ht="15" spans="1:19">
      <c r="A25" s="1"/>
      <c r="B25" s="5">
        <f t="shared" si="0"/>
        <v>19</v>
      </c>
      <c r="C25" s="6"/>
      <c r="D25" s="4" t="s">
        <v>571</v>
      </c>
      <c r="E25" s="6" t="s">
        <v>498</v>
      </c>
      <c r="F25" s="3">
        <f t="shared" si="1"/>
        <v>0</v>
      </c>
      <c r="G25" s="3">
        <f t="shared" si="2"/>
        <v>0</v>
      </c>
      <c r="H25" s="3">
        <v>0</v>
      </c>
      <c r="I25" s="3">
        <v>0</v>
      </c>
      <c r="J25" s="3">
        <v>0</v>
      </c>
      <c r="K25" s="6"/>
      <c r="L25" s="6"/>
      <c r="M25" s="6"/>
      <c r="N25" s="6"/>
      <c r="O25" s="6"/>
      <c r="P25" s="6"/>
      <c r="Q25" s="6"/>
      <c r="R25" s="6"/>
      <c r="S25" s="6"/>
    </row>
    <row r="26" ht="15" spans="1:19">
      <c r="A26" s="1"/>
      <c r="B26" s="5">
        <f t="shared" si="0"/>
        <v>20</v>
      </c>
      <c r="C26" s="6" t="s">
        <v>583</v>
      </c>
      <c r="D26" s="6" t="s">
        <v>584</v>
      </c>
      <c r="E26" s="6"/>
      <c r="F26" s="3">
        <f ca="1" t="shared" si="1"/>
        <v>0</v>
      </c>
      <c r="G26" s="3">
        <f ca="1" t="shared" si="2"/>
        <v>0</v>
      </c>
      <c r="H26" s="3">
        <f ca="1">SUBTOTAL(9,OFFSET($H$27,0,0,ROW($H$28)-ROW($H$27)))</f>
        <v>0</v>
      </c>
      <c r="I26" s="3">
        <f ca="1">SUBTOTAL(9,OFFSET($I$27,0,0,ROW($I$28)-ROW($I$27)))</f>
        <v>0</v>
      </c>
      <c r="J26" s="3">
        <f ca="1">SUBTOTAL(9,OFFSET($J$27,0,0,ROW($J$28)-ROW($J$27)))</f>
        <v>0</v>
      </c>
      <c r="K26" s="6"/>
      <c r="L26" s="6"/>
      <c r="M26" s="6"/>
      <c r="N26" s="6"/>
      <c r="O26" s="6"/>
      <c r="P26" s="6"/>
      <c r="Q26" s="6"/>
      <c r="R26" s="6"/>
      <c r="S26" s="6"/>
    </row>
    <row r="27" ht="15" spans="1:19">
      <c r="A27" s="1"/>
      <c r="B27" s="5">
        <f t="shared" si="0"/>
        <v>21</v>
      </c>
      <c r="C27" s="6"/>
      <c r="D27" s="4" t="s">
        <v>571</v>
      </c>
      <c r="E27" s="6" t="s">
        <v>498</v>
      </c>
      <c r="F27" s="3">
        <f t="shared" si="1"/>
        <v>0</v>
      </c>
      <c r="G27" s="3">
        <f t="shared" si="2"/>
        <v>0</v>
      </c>
      <c r="H27" s="3">
        <v>0</v>
      </c>
      <c r="I27" s="3">
        <v>0</v>
      </c>
      <c r="J27" s="3">
        <v>0</v>
      </c>
      <c r="K27" s="6"/>
      <c r="L27" s="6"/>
      <c r="M27" s="6"/>
      <c r="N27" s="6"/>
      <c r="O27" s="6"/>
      <c r="P27" s="6"/>
      <c r="Q27" s="6"/>
      <c r="R27" s="6"/>
      <c r="S27" s="6"/>
    </row>
    <row r="28" ht="15" spans="1:19">
      <c r="A28" s="1"/>
      <c r="B28" s="5">
        <f t="shared" si="0"/>
        <v>22</v>
      </c>
      <c r="C28" s="6" t="s">
        <v>585</v>
      </c>
      <c r="D28" s="6" t="s">
        <v>586</v>
      </c>
      <c r="E28" s="6"/>
      <c r="F28" s="3">
        <f ca="1" t="shared" si="1"/>
        <v>0</v>
      </c>
      <c r="G28" s="3">
        <f ca="1" t="shared" si="2"/>
        <v>0</v>
      </c>
      <c r="H28" s="3">
        <f ca="1">SUBTOTAL(9,OFFSET($H$29,0,0,ROW($H$30)-ROW($H$29)))</f>
        <v>0</v>
      </c>
      <c r="I28" s="3">
        <f ca="1">SUBTOTAL(9,OFFSET($I$29,0,0,ROW($I$30)-ROW($I$29)))</f>
        <v>0</v>
      </c>
      <c r="J28" s="3">
        <f ca="1">SUBTOTAL(9,OFFSET($J$29,0,0,ROW($J$30)-ROW($J$29)))</f>
        <v>0</v>
      </c>
      <c r="K28" s="6"/>
      <c r="L28" s="6"/>
      <c r="M28" s="6"/>
      <c r="N28" s="6"/>
      <c r="O28" s="6"/>
      <c r="P28" s="6"/>
      <c r="Q28" s="6"/>
      <c r="R28" s="6"/>
      <c r="S28" s="6"/>
    </row>
    <row r="29" ht="15" spans="1:19">
      <c r="A29" s="1"/>
      <c r="B29" s="5">
        <f t="shared" si="0"/>
        <v>23</v>
      </c>
      <c r="C29" s="6"/>
      <c r="D29" s="4" t="s">
        <v>571</v>
      </c>
      <c r="E29" s="6" t="s">
        <v>498</v>
      </c>
      <c r="F29" s="3">
        <f t="shared" si="1"/>
        <v>0</v>
      </c>
      <c r="G29" s="3">
        <f t="shared" si="2"/>
        <v>0</v>
      </c>
      <c r="H29" s="3">
        <v>0</v>
      </c>
      <c r="I29" s="3">
        <v>0</v>
      </c>
      <c r="J29" s="3">
        <v>0</v>
      </c>
      <c r="K29" s="6"/>
      <c r="L29" s="6"/>
      <c r="M29" s="6"/>
      <c r="N29" s="6"/>
      <c r="O29" s="6"/>
      <c r="P29" s="6"/>
      <c r="Q29" s="6"/>
      <c r="R29" s="6"/>
      <c r="S29" s="6"/>
    </row>
    <row r="30" ht="15" spans="1:19">
      <c r="A30" s="1"/>
      <c r="B30" s="5">
        <f t="shared" si="0"/>
        <v>24</v>
      </c>
      <c r="C30" s="6" t="s">
        <v>587</v>
      </c>
      <c r="D30" s="6" t="s">
        <v>588</v>
      </c>
      <c r="E30" s="6"/>
      <c r="F30" s="3">
        <f ca="1" t="shared" si="1"/>
        <v>0</v>
      </c>
      <c r="G30" s="3">
        <f ca="1" t="shared" si="2"/>
        <v>0</v>
      </c>
      <c r="H30" s="3">
        <f ca="1">SUBTOTAL(9,OFFSET($H$31,0,0,ROW($H$32)-ROW($H$31)))</f>
        <v>0</v>
      </c>
      <c r="I30" s="3">
        <f ca="1">SUBTOTAL(9,OFFSET($I$31,0,0,ROW($I$32)-ROW($I$31)))</f>
        <v>0</v>
      </c>
      <c r="J30" s="3">
        <f ca="1">SUBTOTAL(9,OFFSET($J$31,0,0,ROW($J$32)-ROW($J$31)))</f>
        <v>0</v>
      </c>
      <c r="K30" s="6"/>
      <c r="L30" s="6"/>
      <c r="M30" s="6"/>
      <c r="N30" s="6"/>
      <c r="O30" s="6"/>
      <c r="P30" s="6"/>
      <c r="Q30" s="6"/>
      <c r="R30" s="6"/>
      <c r="S30" s="6"/>
    </row>
    <row r="31" ht="15" spans="1:19">
      <c r="A31" s="1"/>
      <c r="B31" s="5">
        <f t="shared" si="0"/>
        <v>25</v>
      </c>
      <c r="C31" s="6"/>
      <c r="D31" s="4" t="s">
        <v>571</v>
      </c>
      <c r="E31" s="6" t="s">
        <v>498</v>
      </c>
      <c r="F31" s="3">
        <f t="shared" si="1"/>
        <v>0</v>
      </c>
      <c r="G31" s="3">
        <f t="shared" si="2"/>
        <v>0</v>
      </c>
      <c r="H31" s="3">
        <v>0</v>
      </c>
      <c r="I31" s="3">
        <v>0</v>
      </c>
      <c r="J31" s="3">
        <v>0</v>
      </c>
      <c r="K31" s="6"/>
      <c r="L31" s="6"/>
      <c r="M31" s="6"/>
      <c r="N31" s="6"/>
      <c r="O31" s="6"/>
      <c r="P31" s="6"/>
      <c r="Q31" s="6"/>
      <c r="R31" s="6"/>
      <c r="S31" s="6"/>
    </row>
    <row r="32" ht="15" spans="1:19">
      <c r="A32" s="1"/>
      <c r="B32" s="5">
        <f t="shared" si="0"/>
        <v>26</v>
      </c>
      <c r="C32" s="6" t="s">
        <v>503</v>
      </c>
      <c r="D32" s="6" t="s">
        <v>589</v>
      </c>
      <c r="E32" s="6"/>
      <c r="F32" s="3">
        <f ca="1" t="shared" si="1"/>
        <v>0</v>
      </c>
      <c r="G32" s="3">
        <f ca="1" t="shared" si="2"/>
        <v>0</v>
      </c>
      <c r="H32" s="3">
        <f ca="1">SUBTOTAL(9,OFFSET($H$33,0,0,ROW($H$34)-ROW($H$33)))</f>
        <v>0</v>
      </c>
      <c r="I32" s="3">
        <f ca="1">SUBTOTAL(9,OFFSET($I$33,0,0,ROW($I$34)-ROW($I$33)))</f>
        <v>0</v>
      </c>
      <c r="J32" s="3">
        <f ca="1">SUBTOTAL(9,OFFSET($J$33,0,0,ROW($J$34)-ROW($J$33)))</f>
        <v>0</v>
      </c>
      <c r="K32" s="6"/>
      <c r="L32" s="6"/>
      <c r="M32" s="6"/>
      <c r="N32" s="6"/>
      <c r="O32" s="6"/>
      <c r="P32" s="6"/>
      <c r="Q32" s="6"/>
      <c r="R32" s="6"/>
      <c r="S32" s="6"/>
    </row>
    <row r="33" ht="15" spans="1:19">
      <c r="A33" s="1"/>
      <c r="B33" s="5">
        <f t="shared" si="0"/>
        <v>27</v>
      </c>
      <c r="C33" s="6"/>
      <c r="D33" s="4" t="s">
        <v>571</v>
      </c>
      <c r="E33" s="6" t="s">
        <v>498</v>
      </c>
      <c r="F33" s="3">
        <f t="shared" si="1"/>
        <v>0</v>
      </c>
      <c r="G33" s="3">
        <f t="shared" si="2"/>
        <v>0</v>
      </c>
      <c r="H33" s="3">
        <v>0</v>
      </c>
      <c r="I33" s="3">
        <v>0</v>
      </c>
      <c r="J33" s="3">
        <v>0</v>
      </c>
      <c r="K33" s="6"/>
      <c r="L33" s="6"/>
      <c r="M33" s="6"/>
      <c r="N33" s="6"/>
      <c r="O33" s="6"/>
      <c r="P33" s="6"/>
      <c r="Q33" s="6"/>
      <c r="R33" s="6"/>
      <c r="S33" s="6"/>
    </row>
    <row r="34" ht="15" spans="1:19">
      <c r="A34" s="1"/>
      <c r="B34" s="5">
        <f t="shared" si="0"/>
        <v>28</v>
      </c>
      <c r="C34" s="6" t="s">
        <v>507</v>
      </c>
      <c r="D34" s="6" t="s">
        <v>590</v>
      </c>
      <c r="E34" s="6"/>
      <c r="F34" s="3">
        <f ca="1" t="shared" si="1"/>
        <v>0</v>
      </c>
      <c r="G34" s="3">
        <f ca="1" t="shared" si="2"/>
        <v>0</v>
      </c>
      <c r="H34" s="3">
        <f ca="1">SUBTOTAL(9,OFFSET($H$35,0,0,ROW($H$36)-ROW($H$35)))</f>
        <v>0</v>
      </c>
      <c r="I34" s="3">
        <f ca="1">SUBTOTAL(9,OFFSET($I$35,0,0,ROW($I$36)-ROW($I$35)))</f>
        <v>0</v>
      </c>
      <c r="J34" s="3">
        <f ca="1">SUBTOTAL(9,OFFSET($J$35,0,0,ROW($J$36)-ROW($J$35)))</f>
        <v>0</v>
      </c>
      <c r="K34" s="6"/>
      <c r="L34" s="6"/>
      <c r="M34" s="6"/>
      <c r="N34" s="6"/>
      <c r="O34" s="6"/>
      <c r="P34" s="6"/>
      <c r="Q34" s="6"/>
      <c r="R34" s="6"/>
      <c r="S34" s="6"/>
    </row>
    <row r="35" ht="15" spans="1:19">
      <c r="A35" s="1"/>
      <c r="B35" s="5">
        <f t="shared" si="0"/>
        <v>29</v>
      </c>
      <c r="C35" s="6"/>
      <c r="D35" s="4" t="s">
        <v>571</v>
      </c>
      <c r="E35" s="6" t="s">
        <v>498</v>
      </c>
      <c r="F35" s="3">
        <f t="shared" si="1"/>
        <v>0</v>
      </c>
      <c r="G35" s="3">
        <f t="shared" si="2"/>
        <v>0</v>
      </c>
      <c r="H35" s="3">
        <v>0</v>
      </c>
      <c r="I35" s="3">
        <v>0</v>
      </c>
      <c r="J35" s="3">
        <v>0</v>
      </c>
      <c r="K35" s="6"/>
      <c r="L35" s="6"/>
      <c r="M35" s="6"/>
      <c r="N35" s="6"/>
      <c r="O35" s="6"/>
      <c r="P35" s="6"/>
      <c r="Q35" s="6"/>
      <c r="R35" s="6"/>
      <c r="S35" s="6"/>
    </row>
    <row r="36" ht="15" spans="1:19">
      <c r="A36" s="1"/>
      <c r="B36" s="5">
        <f t="shared" si="0"/>
        <v>30</v>
      </c>
      <c r="C36" s="6" t="s">
        <v>509</v>
      </c>
      <c r="D36" s="6" t="s">
        <v>591</v>
      </c>
      <c r="E36" s="6"/>
      <c r="F36" s="3">
        <f ca="1" t="shared" si="1"/>
        <v>0</v>
      </c>
      <c r="G36" s="3">
        <f ca="1" t="shared" si="2"/>
        <v>0</v>
      </c>
      <c r="H36" s="3">
        <f ca="1">SUBTOTAL(9,OFFSET($H$37,0,0,ROW($H$38)-ROW($H$37)))</f>
        <v>0</v>
      </c>
      <c r="I36" s="3">
        <f ca="1">SUBTOTAL(9,OFFSET($I$37,0,0,ROW($I$38)-ROW($I$37)))</f>
        <v>0</v>
      </c>
      <c r="J36" s="3">
        <f ca="1">SUBTOTAL(9,OFFSET($J$37,0,0,ROW($J$38)-ROW($J$37)))</f>
        <v>0</v>
      </c>
      <c r="K36" s="6"/>
      <c r="L36" s="6"/>
      <c r="M36" s="6"/>
      <c r="N36" s="6"/>
      <c r="O36" s="6"/>
      <c r="P36" s="6"/>
      <c r="Q36" s="6"/>
      <c r="R36" s="6"/>
      <c r="S36" s="6"/>
    </row>
    <row r="37" ht="15" spans="1:19">
      <c r="A37" s="1"/>
      <c r="B37" s="5">
        <f t="shared" si="0"/>
        <v>31</v>
      </c>
      <c r="C37" s="6"/>
      <c r="D37" s="4" t="s">
        <v>571</v>
      </c>
      <c r="E37" s="6" t="s">
        <v>498</v>
      </c>
      <c r="F37" s="3">
        <f t="shared" si="1"/>
        <v>0</v>
      </c>
      <c r="G37" s="3">
        <f t="shared" si="2"/>
        <v>0</v>
      </c>
      <c r="H37" s="3">
        <v>0</v>
      </c>
      <c r="I37" s="3">
        <v>0</v>
      </c>
      <c r="J37" s="3">
        <v>0</v>
      </c>
      <c r="K37" s="6"/>
      <c r="L37" s="6"/>
      <c r="M37" s="6"/>
      <c r="N37" s="6"/>
      <c r="O37" s="6"/>
      <c r="P37" s="6"/>
      <c r="Q37" s="6"/>
      <c r="R37" s="6"/>
      <c r="S37" s="6"/>
    </row>
    <row r="38" ht="15" spans="1:19">
      <c r="A38" s="1"/>
      <c r="B38" s="5">
        <f t="shared" si="0"/>
        <v>32</v>
      </c>
      <c r="C38" s="6" t="s">
        <v>523</v>
      </c>
      <c r="D38" s="6" t="s">
        <v>592</v>
      </c>
      <c r="E38" s="6"/>
      <c r="F38" s="3">
        <f ca="1" t="shared" si="1"/>
        <v>0</v>
      </c>
      <c r="G38" s="3">
        <f ca="1" t="shared" si="2"/>
        <v>0</v>
      </c>
      <c r="H38" s="3">
        <f ca="1">SUBTOTAL(9,OFFSET($H$39,0,0,ROW($H$40)-ROW($H$39)))</f>
        <v>0</v>
      </c>
      <c r="I38" s="3">
        <f ca="1">SUBTOTAL(9,OFFSET($I$39,0,0,ROW($I$40)-ROW($I$39)))</f>
        <v>0</v>
      </c>
      <c r="J38" s="3">
        <f ca="1">SUBTOTAL(9,OFFSET($J$39,0,0,ROW($J$40)-ROW($J$39)))</f>
        <v>0</v>
      </c>
      <c r="K38" s="6"/>
      <c r="L38" s="6"/>
      <c r="M38" s="6"/>
      <c r="N38" s="6"/>
      <c r="O38" s="6"/>
      <c r="P38" s="6"/>
      <c r="Q38" s="6"/>
      <c r="R38" s="6"/>
      <c r="S38" s="6"/>
    </row>
    <row r="39" ht="15" spans="1:19">
      <c r="A39" s="1"/>
      <c r="B39" s="5">
        <f t="shared" si="0"/>
        <v>33</v>
      </c>
      <c r="C39" s="6"/>
      <c r="D39" s="4" t="s">
        <v>571</v>
      </c>
      <c r="E39" s="6" t="s">
        <v>498</v>
      </c>
      <c r="F39" s="3">
        <f t="shared" si="1"/>
        <v>0</v>
      </c>
      <c r="G39" s="3">
        <f t="shared" si="2"/>
        <v>0</v>
      </c>
      <c r="H39" s="3">
        <v>0</v>
      </c>
      <c r="I39" s="3">
        <v>0</v>
      </c>
      <c r="J39" s="3">
        <v>0</v>
      </c>
      <c r="K39" s="6"/>
      <c r="L39" s="6"/>
      <c r="M39" s="6"/>
      <c r="N39" s="6"/>
      <c r="O39" s="6"/>
      <c r="P39" s="6"/>
      <c r="Q39" s="6"/>
      <c r="R39" s="6"/>
      <c r="S39" s="6"/>
    </row>
    <row r="40" ht="15" spans="1:19">
      <c r="A40" s="1"/>
      <c r="B40" s="5">
        <f t="shared" si="0"/>
        <v>34</v>
      </c>
      <c r="C40" s="6" t="s">
        <v>526</v>
      </c>
      <c r="D40" s="6" t="s">
        <v>593</v>
      </c>
      <c r="E40" s="6"/>
      <c r="F40" s="3">
        <f ca="1" t="shared" si="1"/>
        <v>0</v>
      </c>
      <c r="G40" s="3">
        <f ca="1" t="shared" si="2"/>
        <v>0</v>
      </c>
      <c r="H40" s="3">
        <f ca="1">SUBTOTAL(9,OFFSET($H$41,0,0,ROW($H$42)-ROW($H$41)))</f>
        <v>0</v>
      </c>
      <c r="I40" s="3">
        <f ca="1">SUBTOTAL(9,OFFSET($I$41,0,0,ROW($I$42)-ROW($I$41)))</f>
        <v>0</v>
      </c>
      <c r="J40" s="3">
        <f ca="1">SUBTOTAL(9,OFFSET($J$41,0,0,ROW($J$42)-ROW($J$41)))</f>
        <v>0</v>
      </c>
      <c r="K40" s="6"/>
      <c r="L40" s="6"/>
      <c r="M40" s="6"/>
      <c r="N40" s="6"/>
      <c r="O40" s="6"/>
      <c r="P40" s="6"/>
      <c r="Q40" s="6"/>
      <c r="R40" s="6"/>
      <c r="S40" s="6"/>
    </row>
    <row r="41" ht="15" spans="1:19">
      <c r="A41" s="1"/>
      <c r="B41" s="5">
        <f t="shared" si="0"/>
        <v>35</v>
      </c>
      <c r="C41" s="6"/>
      <c r="D41" s="4" t="s">
        <v>571</v>
      </c>
      <c r="E41" s="6" t="s">
        <v>498</v>
      </c>
      <c r="F41" s="3">
        <f t="shared" si="1"/>
        <v>0</v>
      </c>
      <c r="G41" s="3">
        <f t="shared" si="2"/>
        <v>0</v>
      </c>
      <c r="H41" s="3">
        <v>0</v>
      </c>
      <c r="I41" s="3">
        <v>0</v>
      </c>
      <c r="J41" s="3">
        <v>0</v>
      </c>
      <c r="K41" s="6"/>
      <c r="L41" s="6"/>
      <c r="M41" s="6"/>
      <c r="N41" s="6"/>
      <c r="O41" s="6"/>
      <c r="P41" s="6"/>
      <c r="Q41" s="6"/>
      <c r="R41" s="6"/>
      <c r="S41" s="6"/>
    </row>
    <row r="42" ht="15" spans="1:19">
      <c r="A42" s="1"/>
      <c r="B42" s="5">
        <f t="shared" si="0"/>
        <v>36</v>
      </c>
      <c r="C42" s="6" t="s">
        <v>521</v>
      </c>
      <c r="D42" s="6" t="s">
        <v>594</v>
      </c>
      <c r="E42" s="6"/>
      <c r="F42" s="3">
        <f ca="1" t="shared" si="1"/>
        <v>113</v>
      </c>
      <c r="G42" s="3">
        <f ca="1" t="shared" si="2"/>
        <v>113</v>
      </c>
      <c r="H42" s="3">
        <f ca="1">SUBTOTAL(9,OFFSET($H$43,0,0,ROW($H$44)-ROW($H$43)))</f>
        <v>113</v>
      </c>
      <c r="I42" s="3">
        <f ca="1">SUBTOTAL(9,OFFSET($I$43,0,0,ROW($I$44)-ROW($I$43)))</f>
        <v>0</v>
      </c>
      <c r="J42" s="3">
        <f ca="1">SUBTOTAL(9,OFFSET($J$43,0,0,ROW($J$44)-ROW($J$43)))</f>
        <v>0</v>
      </c>
      <c r="K42" s="6"/>
      <c r="L42" s="6"/>
      <c r="M42" s="6"/>
      <c r="N42" s="6"/>
      <c r="O42" s="6"/>
      <c r="P42" s="6"/>
      <c r="Q42" s="6"/>
      <c r="R42" s="6"/>
      <c r="S42" s="6"/>
    </row>
    <row r="43" ht="15" spans="1:19">
      <c r="A43" s="1"/>
      <c r="B43" s="5">
        <f t="shared" si="0"/>
        <v>37</v>
      </c>
      <c r="C43" s="6"/>
      <c r="D43" s="4" t="s">
        <v>571</v>
      </c>
      <c r="E43" s="6" t="s">
        <v>496</v>
      </c>
      <c r="F43" s="3">
        <f t="shared" si="1"/>
        <v>113</v>
      </c>
      <c r="G43" s="3">
        <f t="shared" si="2"/>
        <v>113</v>
      </c>
      <c r="H43" s="3">
        <v>113</v>
      </c>
      <c r="I43" s="3">
        <v>0</v>
      </c>
      <c r="J43" s="3">
        <v>0</v>
      </c>
      <c r="K43" s="6"/>
      <c r="L43" s="6" t="s">
        <v>562</v>
      </c>
      <c r="M43" s="6" t="s">
        <v>595</v>
      </c>
      <c r="N43" s="6" t="s">
        <v>564</v>
      </c>
      <c r="O43" s="6" t="s">
        <v>565</v>
      </c>
      <c r="P43" s="6" t="s">
        <v>565</v>
      </c>
      <c r="Q43" s="6" t="s">
        <v>566</v>
      </c>
      <c r="R43" s="6" t="s">
        <v>567</v>
      </c>
      <c r="S43" s="6" t="s">
        <v>596</v>
      </c>
    </row>
    <row r="44" ht="15" spans="1:19">
      <c r="A44" s="1"/>
      <c r="B44" s="5">
        <f t="shared" si="0"/>
        <v>38</v>
      </c>
      <c r="C44" s="6" t="s">
        <v>597</v>
      </c>
      <c r="D44" s="6" t="s">
        <v>598</v>
      </c>
      <c r="E44" s="6"/>
      <c r="F44" s="3">
        <f ca="1" t="shared" si="1"/>
        <v>0</v>
      </c>
      <c r="G44" s="3">
        <f ca="1" t="shared" si="2"/>
        <v>0</v>
      </c>
      <c r="H44" s="3">
        <f ca="1">SUBTOTAL(9,OFFSET($H$45,0,0,ROW($H$46)-ROW($H$45)))</f>
        <v>0</v>
      </c>
      <c r="I44" s="3">
        <f ca="1">SUBTOTAL(9,OFFSET($I$45,0,0,ROW($I$46)-ROW($I$45)))</f>
        <v>0</v>
      </c>
      <c r="J44" s="3">
        <f ca="1">SUBTOTAL(9,OFFSET($J$45,0,0,ROW($J$46)-ROW($J$45)))</f>
        <v>0</v>
      </c>
      <c r="K44" s="6"/>
      <c r="L44" s="6"/>
      <c r="M44" s="6"/>
      <c r="N44" s="6"/>
      <c r="O44" s="6"/>
      <c r="P44" s="6"/>
      <c r="Q44" s="6"/>
      <c r="R44" s="6"/>
      <c r="S44" s="6"/>
    </row>
    <row r="45" ht="15" spans="1:19">
      <c r="A45" s="1"/>
      <c r="B45" s="5">
        <f t="shared" si="0"/>
        <v>39</v>
      </c>
      <c r="C45" s="6"/>
      <c r="D45" s="4" t="s">
        <v>571</v>
      </c>
      <c r="E45" s="6" t="s">
        <v>498</v>
      </c>
      <c r="F45" s="3">
        <f t="shared" si="1"/>
        <v>0</v>
      </c>
      <c r="G45" s="3">
        <f t="shared" si="2"/>
        <v>0</v>
      </c>
      <c r="H45" s="3">
        <v>0</v>
      </c>
      <c r="I45" s="3">
        <v>0</v>
      </c>
      <c r="J45" s="3">
        <v>0</v>
      </c>
      <c r="K45" s="6"/>
      <c r="L45" s="6"/>
      <c r="M45" s="6"/>
      <c r="N45" s="6"/>
      <c r="O45" s="6"/>
      <c r="P45" s="6"/>
      <c r="Q45" s="6"/>
      <c r="R45" s="6"/>
      <c r="S45" s="6"/>
    </row>
    <row r="46" ht="15" spans="1:19">
      <c r="A46" s="1"/>
      <c r="B46" s="5">
        <f t="shared" si="0"/>
        <v>40</v>
      </c>
      <c r="C46" s="6" t="s">
        <v>599</v>
      </c>
      <c r="D46" s="6" t="s">
        <v>600</v>
      </c>
      <c r="E46" s="6"/>
      <c r="F46" s="3">
        <f ca="1" t="shared" si="1"/>
        <v>0</v>
      </c>
      <c r="G46" s="3">
        <f ca="1" t="shared" si="2"/>
        <v>0</v>
      </c>
      <c r="H46" s="3">
        <f ca="1">SUBTOTAL(9,OFFSET($H$47,0,0,ROW($H$48)-ROW($H$47)))</f>
        <v>0</v>
      </c>
      <c r="I46" s="3">
        <f ca="1">SUBTOTAL(9,OFFSET($I$47,0,0,ROW($I$48)-ROW($I$47)))</f>
        <v>0</v>
      </c>
      <c r="J46" s="3">
        <f ca="1">SUBTOTAL(9,OFFSET($J$47,0,0,ROW($J$48)-ROW($J$47)))</f>
        <v>0</v>
      </c>
      <c r="K46" s="6"/>
      <c r="L46" s="6"/>
      <c r="M46" s="6"/>
      <c r="N46" s="6"/>
      <c r="O46" s="6"/>
      <c r="P46" s="6"/>
      <c r="Q46" s="6"/>
      <c r="R46" s="6"/>
      <c r="S46" s="6"/>
    </row>
    <row r="47" ht="15" spans="1:19">
      <c r="A47" s="1"/>
      <c r="B47" s="5">
        <f t="shared" si="0"/>
        <v>41</v>
      </c>
      <c r="C47" s="6"/>
      <c r="D47" s="4" t="s">
        <v>571</v>
      </c>
      <c r="E47" s="6" t="s">
        <v>498</v>
      </c>
      <c r="F47" s="3">
        <f t="shared" si="1"/>
        <v>0</v>
      </c>
      <c r="G47" s="3">
        <f t="shared" si="2"/>
        <v>0</v>
      </c>
      <c r="H47" s="3">
        <v>0</v>
      </c>
      <c r="I47" s="3">
        <v>0</v>
      </c>
      <c r="J47" s="3">
        <v>0</v>
      </c>
      <c r="K47" s="6"/>
      <c r="L47" s="6"/>
      <c r="M47" s="6"/>
      <c r="N47" s="6"/>
      <c r="O47" s="6"/>
      <c r="P47" s="6"/>
      <c r="Q47" s="6"/>
      <c r="R47" s="6"/>
      <c r="S47" s="6"/>
    </row>
    <row r="48" ht="15" spans="1:19">
      <c r="A48" s="1"/>
      <c r="B48" s="5">
        <f t="shared" si="0"/>
        <v>42</v>
      </c>
      <c r="C48" s="6" t="s">
        <v>601</v>
      </c>
      <c r="D48" s="6" t="s">
        <v>602</v>
      </c>
      <c r="E48" s="6"/>
      <c r="F48" s="3">
        <f ca="1" t="shared" si="1"/>
        <v>0</v>
      </c>
      <c r="G48" s="3">
        <f ca="1" t="shared" si="2"/>
        <v>0</v>
      </c>
      <c r="H48" s="3">
        <f ca="1">SUBTOTAL(9,OFFSET($H$49,0,0,ROW($H$50)-ROW($H$49)))</f>
        <v>0</v>
      </c>
      <c r="I48" s="3">
        <f ca="1">SUBTOTAL(9,OFFSET($I$49,0,0,ROW($I$50)-ROW($I$49)))</f>
        <v>0</v>
      </c>
      <c r="J48" s="3">
        <f ca="1">SUBTOTAL(9,OFFSET($J$49,0,0,ROW($J$50)-ROW($J$49)))</f>
        <v>0</v>
      </c>
      <c r="K48" s="6"/>
      <c r="L48" s="6"/>
      <c r="M48" s="6"/>
      <c r="N48" s="6"/>
      <c r="O48" s="6"/>
      <c r="P48" s="6"/>
      <c r="Q48" s="6"/>
      <c r="R48" s="6"/>
      <c r="S48" s="6"/>
    </row>
    <row r="49" ht="15" spans="1:19">
      <c r="A49" s="1"/>
      <c r="B49" s="5">
        <f t="shared" si="0"/>
        <v>43</v>
      </c>
      <c r="C49" s="6"/>
      <c r="D49" s="4" t="s">
        <v>571</v>
      </c>
      <c r="E49" s="6" t="s">
        <v>498</v>
      </c>
      <c r="F49" s="3">
        <f t="shared" si="1"/>
        <v>0</v>
      </c>
      <c r="G49" s="3">
        <f t="shared" si="2"/>
        <v>0</v>
      </c>
      <c r="H49" s="3">
        <v>0</v>
      </c>
      <c r="I49" s="3">
        <v>0</v>
      </c>
      <c r="J49" s="3">
        <v>0</v>
      </c>
      <c r="K49" s="6"/>
      <c r="L49" s="6"/>
      <c r="M49" s="6"/>
      <c r="N49" s="6"/>
      <c r="O49" s="6"/>
      <c r="P49" s="6"/>
      <c r="Q49" s="6"/>
      <c r="R49" s="6"/>
      <c r="S49" s="6"/>
    </row>
    <row r="50" ht="15" spans="1:19">
      <c r="A50" s="1"/>
      <c r="B50" s="5">
        <f t="shared" si="0"/>
        <v>44</v>
      </c>
      <c r="C50" s="6" t="s">
        <v>603</v>
      </c>
      <c r="D50" s="6" t="s">
        <v>604</v>
      </c>
      <c r="E50" s="6"/>
      <c r="F50" s="3">
        <f ca="1" t="shared" si="1"/>
        <v>0</v>
      </c>
      <c r="G50" s="3">
        <f ca="1" t="shared" si="2"/>
        <v>0</v>
      </c>
      <c r="H50" s="3">
        <f ca="1">SUBTOTAL(9,OFFSET($H$51,0,0,ROW($H$52)-ROW($H$51)))</f>
        <v>0</v>
      </c>
      <c r="I50" s="3">
        <f ca="1">SUBTOTAL(9,OFFSET($I$51,0,0,ROW($I$52)-ROW($I$51)))</f>
        <v>0</v>
      </c>
      <c r="J50" s="3">
        <f ca="1">SUBTOTAL(9,OFFSET($J$51,0,0,ROW($J$52)-ROW($J$51)))</f>
        <v>0</v>
      </c>
      <c r="K50" s="6"/>
      <c r="L50" s="6"/>
      <c r="M50" s="6"/>
      <c r="N50" s="6"/>
      <c r="O50" s="6"/>
      <c r="P50" s="6"/>
      <c r="Q50" s="6"/>
      <c r="R50" s="6"/>
      <c r="S50" s="6"/>
    </row>
    <row r="51" ht="15" spans="1:19">
      <c r="A51" s="1"/>
      <c r="B51" s="5">
        <f t="shared" si="0"/>
        <v>45</v>
      </c>
      <c r="C51" s="6"/>
      <c r="D51" s="4" t="s">
        <v>571</v>
      </c>
      <c r="E51" s="6" t="s">
        <v>498</v>
      </c>
      <c r="F51" s="3">
        <f t="shared" si="1"/>
        <v>0</v>
      </c>
      <c r="G51" s="3">
        <f t="shared" si="2"/>
        <v>0</v>
      </c>
      <c r="H51" s="3">
        <v>0</v>
      </c>
      <c r="I51" s="3">
        <v>0</v>
      </c>
      <c r="J51" s="3">
        <v>0</v>
      </c>
      <c r="K51" s="6"/>
      <c r="L51" s="6"/>
      <c r="M51" s="6"/>
      <c r="N51" s="6"/>
      <c r="O51" s="6"/>
      <c r="P51" s="6"/>
      <c r="Q51" s="6"/>
      <c r="R51" s="6"/>
      <c r="S51" s="6"/>
    </row>
    <row r="52" ht="15" spans="1:19">
      <c r="A52" s="1"/>
      <c r="B52" s="5">
        <f t="shared" si="0"/>
        <v>46</v>
      </c>
      <c r="C52" s="6" t="s">
        <v>605</v>
      </c>
      <c r="D52" s="6" t="s">
        <v>606</v>
      </c>
      <c r="E52" s="6"/>
      <c r="F52" s="3">
        <f ca="1" t="shared" si="1"/>
        <v>0</v>
      </c>
      <c r="G52" s="3">
        <f ca="1" t="shared" si="2"/>
        <v>0</v>
      </c>
      <c r="H52" s="3">
        <f ca="1">SUBTOTAL(9,OFFSET($H$53,0,0,ROW($H$54)-ROW($H$53)))</f>
        <v>0</v>
      </c>
      <c r="I52" s="3">
        <f ca="1">SUBTOTAL(9,OFFSET($I$53,0,0,ROW($I$54)-ROW($I$53)))</f>
        <v>0</v>
      </c>
      <c r="J52" s="3">
        <f ca="1">SUBTOTAL(9,OFFSET($J$53,0,0,ROW($J$54)-ROW($J$53)))</f>
        <v>0</v>
      </c>
      <c r="K52" s="6"/>
      <c r="L52" s="6"/>
      <c r="M52" s="6"/>
      <c r="N52" s="6"/>
      <c r="O52" s="6"/>
      <c r="P52" s="6"/>
      <c r="Q52" s="6"/>
      <c r="R52" s="6"/>
      <c r="S52" s="6"/>
    </row>
    <row r="53" ht="15" spans="1:19">
      <c r="A53" s="1"/>
      <c r="B53" s="5">
        <f t="shared" si="0"/>
        <v>47</v>
      </c>
      <c r="C53" s="6"/>
      <c r="D53" s="4" t="s">
        <v>571</v>
      </c>
      <c r="E53" s="6" t="s">
        <v>498</v>
      </c>
      <c r="F53" s="3">
        <f t="shared" si="1"/>
        <v>0</v>
      </c>
      <c r="G53" s="3">
        <f t="shared" si="2"/>
        <v>0</v>
      </c>
      <c r="H53" s="3">
        <v>0</v>
      </c>
      <c r="I53" s="3">
        <v>0</v>
      </c>
      <c r="J53" s="3">
        <v>0</v>
      </c>
      <c r="K53" s="6"/>
      <c r="L53" s="6"/>
      <c r="M53" s="6"/>
      <c r="N53" s="6"/>
      <c r="O53" s="6"/>
      <c r="P53" s="6"/>
      <c r="Q53" s="6"/>
      <c r="R53" s="6"/>
      <c r="S53" s="6"/>
    </row>
    <row r="54" ht="15" spans="1:19">
      <c r="A54" s="1"/>
      <c r="B54" s="5">
        <f t="shared" si="0"/>
        <v>48</v>
      </c>
      <c r="C54" s="6" t="s">
        <v>607</v>
      </c>
      <c r="D54" s="6" t="s">
        <v>608</v>
      </c>
      <c r="E54" s="6"/>
      <c r="F54" s="3">
        <f ca="1" t="shared" si="1"/>
        <v>0</v>
      </c>
      <c r="G54" s="3">
        <f ca="1" t="shared" si="2"/>
        <v>0</v>
      </c>
      <c r="H54" s="3">
        <f ca="1">SUBTOTAL(9,OFFSET($H$55,0,0,ROW($H$56)-ROW($H$55)))</f>
        <v>0</v>
      </c>
      <c r="I54" s="3">
        <f ca="1">SUBTOTAL(9,OFFSET($I$55,0,0,ROW($I$56)-ROW($I$55)))</f>
        <v>0</v>
      </c>
      <c r="J54" s="3">
        <f ca="1">SUBTOTAL(9,OFFSET($J$55,0,0,ROW($J$56)-ROW($J$55)))</f>
        <v>0</v>
      </c>
      <c r="K54" s="6"/>
      <c r="L54" s="6"/>
      <c r="M54" s="6"/>
      <c r="N54" s="6"/>
      <c r="O54" s="6"/>
      <c r="P54" s="6"/>
      <c r="Q54" s="6"/>
      <c r="R54" s="6"/>
      <c r="S54" s="6"/>
    </row>
    <row r="55" ht="15" spans="1:19">
      <c r="A55" s="1"/>
      <c r="B55" s="5">
        <f t="shared" si="0"/>
        <v>49</v>
      </c>
      <c r="C55" s="6"/>
      <c r="D55" s="4" t="s">
        <v>571</v>
      </c>
      <c r="E55" s="6" t="s">
        <v>498</v>
      </c>
      <c r="F55" s="3">
        <f t="shared" si="1"/>
        <v>0</v>
      </c>
      <c r="G55" s="3">
        <f t="shared" si="2"/>
        <v>0</v>
      </c>
      <c r="H55" s="3">
        <v>0</v>
      </c>
      <c r="I55" s="3">
        <v>0</v>
      </c>
      <c r="J55" s="3">
        <v>0</v>
      </c>
      <c r="K55" s="6"/>
      <c r="L55" s="6"/>
      <c r="M55" s="6"/>
      <c r="N55" s="6"/>
      <c r="O55" s="6"/>
      <c r="P55" s="6"/>
      <c r="Q55" s="6"/>
      <c r="R55" s="6"/>
      <c r="S55" s="6"/>
    </row>
    <row r="56" ht="15" spans="1:19">
      <c r="A56" s="1"/>
      <c r="B56" s="5">
        <f t="shared" si="0"/>
        <v>50</v>
      </c>
      <c r="C56" s="6" t="s">
        <v>609</v>
      </c>
      <c r="D56" s="6" t="s">
        <v>610</v>
      </c>
      <c r="E56" s="6"/>
      <c r="F56" s="3">
        <f ca="1" t="shared" si="1"/>
        <v>0</v>
      </c>
      <c r="G56" s="3">
        <f ca="1" t="shared" si="2"/>
        <v>0</v>
      </c>
      <c r="H56" s="3">
        <f ca="1">SUBTOTAL(9,OFFSET($H$57,0,0,ROW($H$58)-ROW($H$57)))</f>
        <v>0</v>
      </c>
      <c r="I56" s="3">
        <f ca="1">SUBTOTAL(9,OFFSET($I$57,0,0,ROW($I$58)-ROW($I$57)))</f>
        <v>0</v>
      </c>
      <c r="J56" s="3">
        <f ca="1">SUBTOTAL(9,OFFSET($J$57,0,0,ROW($J$58)-ROW($J$57)))</f>
        <v>0</v>
      </c>
      <c r="K56" s="6"/>
      <c r="L56" s="6"/>
      <c r="M56" s="6"/>
      <c r="N56" s="6"/>
      <c r="O56" s="6"/>
      <c r="P56" s="6"/>
      <c r="Q56" s="6"/>
      <c r="R56" s="6"/>
      <c r="S56" s="6"/>
    </row>
    <row r="57" ht="15" spans="1:19">
      <c r="A57" s="1"/>
      <c r="B57" s="5">
        <f t="shared" si="0"/>
        <v>51</v>
      </c>
      <c r="C57" s="6"/>
      <c r="D57" s="4" t="s">
        <v>571</v>
      </c>
      <c r="E57" s="6" t="s">
        <v>498</v>
      </c>
      <c r="F57" s="3">
        <f t="shared" si="1"/>
        <v>0</v>
      </c>
      <c r="G57" s="3">
        <f t="shared" si="2"/>
        <v>0</v>
      </c>
      <c r="H57" s="3">
        <v>0</v>
      </c>
      <c r="I57" s="3">
        <v>0</v>
      </c>
      <c r="J57" s="3">
        <v>0</v>
      </c>
      <c r="K57" s="6"/>
      <c r="L57" s="6"/>
      <c r="M57" s="6"/>
      <c r="N57" s="6"/>
      <c r="O57" s="6"/>
      <c r="P57" s="6"/>
      <c r="Q57" s="6"/>
      <c r="R57" s="6"/>
      <c r="S57" s="6"/>
    </row>
    <row r="58" ht="15" spans="1:19">
      <c r="A58" s="1"/>
      <c r="B58" s="5">
        <f t="shared" si="0"/>
        <v>52</v>
      </c>
      <c r="C58" s="6" t="s">
        <v>611</v>
      </c>
      <c r="D58" s="6" t="s">
        <v>612</v>
      </c>
      <c r="E58" s="6"/>
      <c r="F58" s="3">
        <f ca="1" t="shared" si="1"/>
        <v>0</v>
      </c>
      <c r="G58" s="3">
        <f ca="1" t="shared" si="2"/>
        <v>0</v>
      </c>
      <c r="H58" s="3">
        <f ca="1">SUBTOTAL(9,OFFSET($H$59,0,0,ROW($H$60)-ROW($H$59)))</f>
        <v>0</v>
      </c>
      <c r="I58" s="3">
        <f ca="1">SUBTOTAL(9,OFFSET($I$59,0,0,ROW($I$60)-ROW($I$59)))</f>
        <v>0</v>
      </c>
      <c r="J58" s="3">
        <f ca="1">SUBTOTAL(9,OFFSET($J$59,0,0,ROW($J$60)-ROW($J$59)))</f>
        <v>0</v>
      </c>
      <c r="K58" s="6"/>
      <c r="L58" s="6"/>
      <c r="M58" s="6"/>
      <c r="N58" s="6"/>
      <c r="O58" s="6"/>
      <c r="P58" s="6"/>
      <c r="Q58" s="6"/>
      <c r="R58" s="6"/>
      <c r="S58" s="6"/>
    </row>
    <row r="59" ht="15" spans="1:19">
      <c r="A59" s="1"/>
      <c r="B59" s="5">
        <f t="shared" si="0"/>
        <v>53</v>
      </c>
      <c r="C59" s="6"/>
      <c r="D59" s="4" t="s">
        <v>613</v>
      </c>
      <c r="E59" s="6" t="s">
        <v>498</v>
      </c>
      <c r="F59" s="3">
        <f t="shared" si="1"/>
        <v>0</v>
      </c>
      <c r="G59" s="3">
        <f t="shared" si="2"/>
        <v>0</v>
      </c>
      <c r="H59" s="3">
        <v>0</v>
      </c>
      <c r="I59" s="3">
        <v>0</v>
      </c>
      <c r="J59" s="3">
        <v>0</v>
      </c>
      <c r="K59" s="6"/>
      <c r="L59" s="6"/>
      <c r="M59" s="6"/>
      <c r="N59" s="6"/>
      <c r="O59" s="6"/>
      <c r="P59" s="6"/>
      <c r="Q59" s="6"/>
      <c r="R59" s="6"/>
      <c r="S59" s="6"/>
    </row>
    <row r="60" ht="15" spans="1:19">
      <c r="A60" s="1"/>
      <c r="B60" s="5">
        <f t="shared" si="0"/>
        <v>54</v>
      </c>
      <c r="C60" s="6" t="s">
        <v>614</v>
      </c>
      <c r="D60" s="6" t="s">
        <v>615</v>
      </c>
      <c r="E60" s="6"/>
      <c r="F60" s="3">
        <f ca="1" t="shared" si="1"/>
        <v>0</v>
      </c>
      <c r="G60" s="3">
        <f ca="1" t="shared" si="2"/>
        <v>0</v>
      </c>
      <c r="H60" s="3">
        <f ca="1">SUBTOTAL(9,OFFSET($H$61,0,0,ROW($H$62)-ROW($H$61)))</f>
        <v>0</v>
      </c>
      <c r="I60" s="3">
        <f ca="1">SUBTOTAL(9,OFFSET($I$61,0,0,ROW($I$62)-ROW($I$61)))</f>
        <v>0</v>
      </c>
      <c r="J60" s="3">
        <f ca="1">SUBTOTAL(9,OFFSET($J$61,0,0,ROW($J$62)-ROW($J$61)))</f>
        <v>0</v>
      </c>
      <c r="K60" s="6"/>
      <c r="L60" s="6"/>
      <c r="M60" s="6"/>
      <c r="N60" s="6"/>
      <c r="O60" s="6"/>
      <c r="P60" s="6"/>
      <c r="Q60" s="6"/>
      <c r="R60" s="6"/>
      <c r="S60" s="6"/>
    </row>
    <row r="61" ht="15" spans="1:19">
      <c r="A61" s="1"/>
      <c r="B61" s="5">
        <f t="shared" si="0"/>
        <v>55</v>
      </c>
      <c r="C61" s="6"/>
      <c r="D61" s="4" t="s">
        <v>571</v>
      </c>
      <c r="E61" s="6" t="s">
        <v>498</v>
      </c>
      <c r="F61" s="3">
        <f t="shared" si="1"/>
        <v>0</v>
      </c>
      <c r="G61" s="3">
        <f t="shared" si="2"/>
        <v>0</v>
      </c>
      <c r="H61" s="3">
        <v>0</v>
      </c>
      <c r="I61" s="3">
        <v>0</v>
      </c>
      <c r="J61" s="3">
        <v>0</v>
      </c>
      <c r="K61" s="6"/>
      <c r="L61" s="6"/>
      <c r="M61" s="6"/>
      <c r="N61" s="6"/>
      <c r="O61" s="6"/>
      <c r="P61" s="6"/>
      <c r="Q61" s="6"/>
      <c r="R61" s="6"/>
      <c r="S61" s="6"/>
    </row>
    <row r="62" ht="15" spans="1:19">
      <c r="A62" s="1"/>
      <c r="B62" s="5">
        <f t="shared" si="0"/>
        <v>56</v>
      </c>
      <c r="C62" s="6" t="s">
        <v>616</v>
      </c>
      <c r="D62" s="6" t="s">
        <v>617</v>
      </c>
      <c r="E62" s="6"/>
      <c r="F62" s="3">
        <f ca="1" t="shared" si="1"/>
        <v>0</v>
      </c>
      <c r="G62" s="3">
        <f ca="1" t="shared" si="2"/>
        <v>0</v>
      </c>
      <c r="H62" s="3">
        <f ca="1">SUBTOTAL(9,OFFSET($H$63,0,0,ROW($H$64)-ROW($H$63)))</f>
        <v>0</v>
      </c>
      <c r="I62" s="3">
        <f ca="1">SUBTOTAL(9,OFFSET($I$63,0,0,ROW($I$64)-ROW($I$63)))</f>
        <v>0</v>
      </c>
      <c r="J62" s="3">
        <f ca="1">SUBTOTAL(9,OFFSET($J$63,0,0,ROW($J$64)-ROW($J$63)))</f>
        <v>0</v>
      </c>
      <c r="K62" s="6"/>
      <c r="L62" s="6"/>
      <c r="M62" s="6"/>
      <c r="N62" s="6"/>
      <c r="O62" s="6"/>
      <c r="P62" s="6"/>
      <c r="Q62" s="6"/>
      <c r="R62" s="6"/>
      <c r="S62" s="6"/>
    </row>
    <row r="63" ht="15" spans="1:19">
      <c r="A63" s="1"/>
      <c r="B63" s="5">
        <f t="shared" si="0"/>
        <v>57</v>
      </c>
      <c r="C63" s="6"/>
      <c r="D63" s="4" t="s">
        <v>571</v>
      </c>
      <c r="E63" s="6" t="s">
        <v>498</v>
      </c>
      <c r="F63" s="3">
        <f t="shared" si="1"/>
        <v>0</v>
      </c>
      <c r="G63" s="3">
        <f t="shared" si="2"/>
        <v>0</v>
      </c>
      <c r="H63" s="3">
        <v>0</v>
      </c>
      <c r="I63" s="3">
        <v>0</v>
      </c>
      <c r="J63" s="3">
        <v>0</v>
      </c>
      <c r="K63" s="6"/>
      <c r="L63" s="6"/>
      <c r="M63" s="6"/>
      <c r="N63" s="6"/>
      <c r="O63" s="6"/>
      <c r="P63" s="6"/>
      <c r="Q63" s="6"/>
      <c r="R63" s="6"/>
      <c r="S63" s="6"/>
    </row>
    <row r="64" ht="15" spans="1:19">
      <c r="A64" s="1"/>
      <c r="B64" s="5">
        <f t="shared" si="0"/>
        <v>58</v>
      </c>
      <c r="C64" s="6" t="s">
        <v>618</v>
      </c>
      <c r="D64" s="6" t="s">
        <v>619</v>
      </c>
      <c r="E64" s="6"/>
      <c r="F64" s="3">
        <f ca="1" t="shared" si="1"/>
        <v>0</v>
      </c>
      <c r="G64" s="3">
        <f ca="1" t="shared" si="2"/>
        <v>0</v>
      </c>
      <c r="H64" s="3">
        <f ca="1">SUBTOTAL(9,OFFSET($H$65,0,0,ROW($H$66)-ROW($H$65)))</f>
        <v>0</v>
      </c>
      <c r="I64" s="3">
        <f ca="1">SUBTOTAL(9,OFFSET($I$65,0,0,ROW($I$66)-ROW($I$65)))</f>
        <v>0</v>
      </c>
      <c r="J64" s="3">
        <f ca="1">SUBTOTAL(9,OFFSET($J$65,0,0,ROW($J$66)-ROW($J$65)))</f>
        <v>0</v>
      </c>
      <c r="K64" s="6"/>
      <c r="L64" s="6"/>
      <c r="M64" s="6"/>
      <c r="N64" s="6"/>
      <c r="O64" s="6"/>
      <c r="P64" s="6"/>
      <c r="Q64" s="6"/>
      <c r="R64" s="6"/>
      <c r="S64" s="6"/>
    </row>
    <row r="65" ht="15" spans="1:19">
      <c r="A65" s="1"/>
      <c r="B65" s="5">
        <f t="shared" si="0"/>
        <v>59</v>
      </c>
      <c r="C65" s="6"/>
      <c r="D65" s="4" t="s">
        <v>571</v>
      </c>
      <c r="E65" s="6" t="s">
        <v>498</v>
      </c>
      <c r="F65" s="3">
        <f t="shared" si="1"/>
        <v>0</v>
      </c>
      <c r="G65" s="3">
        <f t="shared" si="2"/>
        <v>0</v>
      </c>
      <c r="H65" s="3">
        <v>0</v>
      </c>
      <c r="I65" s="3">
        <v>0</v>
      </c>
      <c r="J65" s="3">
        <v>0</v>
      </c>
      <c r="K65" s="6"/>
      <c r="L65" s="6"/>
      <c r="M65" s="6"/>
      <c r="N65" s="6"/>
      <c r="O65" s="6"/>
      <c r="P65" s="6"/>
      <c r="Q65" s="6"/>
      <c r="R65" s="6"/>
      <c r="S65" s="6"/>
    </row>
    <row r="66" ht="15" spans="1:19">
      <c r="A66" s="1"/>
      <c r="B66" s="5">
        <f t="shared" si="0"/>
        <v>60</v>
      </c>
      <c r="C66" s="6" t="s">
        <v>534</v>
      </c>
      <c r="D66" s="6" t="s">
        <v>620</v>
      </c>
      <c r="E66" s="6"/>
      <c r="F66" s="3">
        <f ca="1" t="shared" si="1"/>
        <v>0</v>
      </c>
      <c r="G66" s="3">
        <f ca="1" t="shared" si="2"/>
        <v>0</v>
      </c>
      <c r="H66" s="3">
        <f ca="1">SUBTOTAL(9,OFFSET($H$67,0,0,ROW($H$68)-ROW($H$67)))</f>
        <v>0</v>
      </c>
      <c r="I66" s="3">
        <f ca="1">SUBTOTAL(9,OFFSET($I$67,0,0,ROW($I$68)-ROW($I$67)))</f>
        <v>0</v>
      </c>
      <c r="J66" s="3">
        <f ca="1">SUBTOTAL(9,OFFSET($J$67,0,0,ROW($J$68)-ROW($J$67)))</f>
        <v>0</v>
      </c>
      <c r="K66" s="6"/>
      <c r="L66" s="6"/>
      <c r="M66" s="6"/>
      <c r="N66" s="6"/>
      <c r="O66" s="6"/>
      <c r="P66" s="6"/>
      <c r="Q66" s="6"/>
      <c r="R66" s="6"/>
      <c r="S66" s="6"/>
    </row>
    <row r="67" ht="15" spans="1:19">
      <c r="A67" s="1"/>
      <c r="B67" s="5">
        <f t="shared" si="0"/>
        <v>61</v>
      </c>
      <c r="C67" s="6"/>
      <c r="D67" s="4" t="s">
        <v>571</v>
      </c>
      <c r="E67" s="6" t="s">
        <v>498</v>
      </c>
      <c r="F67" s="3">
        <f t="shared" si="1"/>
        <v>0</v>
      </c>
      <c r="G67" s="3">
        <f t="shared" si="2"/>
        <v>0</v>
      </c>
      <c r="H67" s="3">
        <v>0</v>
      </c>
      <c r="I67" s="3">
        <v>0</v>
      </c>
      <c r="J67" s="3">
        <v>0</v>
      </c>
      <c r="K67" s="6"/>
      <c r="L67" s="6"/>
      <c r="M67" s="6"/>
      <c r="N67" s="6"/>
      <c r="O67" s="6"/>
      <c r="P67" s="6"/>
      <c r="Q67" s="6"/>
      <c r="R67" s="6"/>
      <c r="S67" s="6"/>
    </row>
    <row r="68" ht="15" spans="1:19">
      <c r="A68" s="1"/>
      <c r="B68" s="5">
        <f t="shared" si="0"/>
        <v>62</v>
      </c>
      <c r="C68" s="6" t="s">
        <v>536</v>
      </c>
      <c r="D68" s="6" t="s">
        <v>621</v>
      </c>
      <c r="E68" s="6"/>
      <c r="F68" s="3">
        <f ca="1" t="shared" si="1"/>
        <v>0</v>
      </c>
      <c r="G68" s="3">
        <f ca="1" t="shared" si="2"/>
        <v>0</v>
      </c>
      <c r="H68" s="3">
        <f ca="1">SUBTOTAL(9,OFFSET($H$69,0,0,ROW($H$70)-ROW($H$69)))</f>
        <v>0</v>
      </c>
      <c r="I68" s="3">
        <f ca="1">SUBTOTAL(9,OFFSET($I$69,0,0,ROW($I$70)-ROW($I$69)))</f>
        <v>0</v>
      </c>
      <c r="J68" s="3">
        <f ca="1">SUBTOTAL(9,OFFSET($J$69,0,0,ROW($J$70)-ROW($J$69)))</f>
        <v>0</v>
      </c>
      <c r="K68" s="6"/>
      <c r="L68" s="6"/>
      <c r="M68" s="6"/>
      <c r="N68" s="6"/>
      <c r="O68" s="6"/>
      <c r="P68" s="6"/>
      <c r="Q68" s="6"/>
      <c r="R68" s="6"/>
      <c r="S68" s="6"/>
    </row>
    <row r="69" ht="15" spans="1:19">
      <c r="A69" s="1"/>
      <c r="B69" s="5">
        <f t="shared" si="0"/>
        <v>63</v>
      </c>
      <c r="C69" s="6"/>
      <c r="D69" s="4" t="s">
        <v>571</v>
      </c>
      <c r="E69" s="6" t="s">
        <v>498</v>
      </c>
      <c r="F69" s="3">
        <f t="shared" si="1"/>
        <v>0</v>
      </c>
      <c r="G69" s="3">
        <f t="shared" si="2"/>
        <v>0</v>
      </c>
      <c r="H69" s="3">
        <v>0</v>
      </c>
      <c r="I69" s="3">
        <v>0</v>
      </c>
      <c r="J69" s="3">
        <v>0</v>
      </c>
      <c r="K69" s="6"/>
      <c r="L69" s="6"/>
      <c r="M69" s="6"/>
      <c r="N69" s="6"/>
      <c r="O69" s="6"/>
      <c r="P69" s="6"/>
      <c r="Q69" s="6"/>
      <c r="R69" s="6"/>
      <c r="S69" s="6"/>
    </row>
    <row r="70" ht="15" spans="1:19">
      <c r="A70" s="1"/>
      <c r="B70" s="5">
        <f t="shared" si="0"/>
        <v>64</v>
      </c>
      <c r="C70" s="6" t="s">
        <v>532</v>
      </c>
      <c r="D70" s="6" t="s">
        <v>622</v>
      </c>
      <c r="E70" s="6"/>
      <c r="F70" s="3">
        <f ca="1" t="shared" si="1"/>
        <v>0</v>
      </c>
      <c r="G70" s="3">
        <f ca="1" t="shared" si="2"/>
        <v>0</v>
      </c>
      <c r="H70" s="3">
        <f ca="1">SUBTOTAL(9,OFFSET($H$71,0,0,ROW($H$72)-ROW($H$71)))</f>
        <v>0</v>
      </c>
      <c r="I70" s="3">
        <f ca="1">SUBTOTAL(9,OFFSET($I$71,0,0,ROW($I$72)-ROW($I$71)))</f>
        <v>0</v>
      </c>
      <c r="J70" s="3">
        <f ca="1">SUBTOTAL(9,OFFSET($J$71,0,0,ROW($J$72)-ROW($J$71)))</f>
        <v>0</v>
      </c>
      <c r="K70" s="6"/>
      <c r="L70" s="6"/>
      <c r="M70" s="6"/>
      <c r="N70" s="6"/>
      <c r="O70" s="6"/>
      <c r="P70" s="6"/>
      <c r="Q70" s="6"/>
      <c r="R70" s="6"/>
      <c r="S70" s="6"/>
    </row>
    <row r="71" ht="15" spans="1:19">
      <c r="A71" s="1"/>
      <c r="B71" s="5">
        <f t="shared" ref="B71:B77" si="3">ROW()-6</f>
        <v>65</v>
      </c>
      <c r="C71" s="6"/>
      <c r="D71" s="4" t="s">
        <v>571</v>
      </c>
      <c r="E71" s="6" t="s">
        <v>498</v>
      </c>
      <c r="F71" s="3">
        <f t="shared" si="1"/>
        <v>0</v>
      </c>
      <c r="G71" s="3">
        <f t="shared" si="2"/>
        <v>0</v>
      </c>
      <c r="H71" s="3">
        <v>0</v>
      </c>
      <c r="I71" s="3">
        <v>0</v>
      </c>
      <c r="J71" s="3">
        <v>0</v>
      </c>
      <c r="K71" s="6"/>
      <c r="L71" s="6"/>
      <c r="M71" s="6"/>
      <c r="N71" s="6"/>
      <c r="O71" s="6"/>
      <c r="P71" s="6"/>
      <c r="Q71" s="6"/>
      <c r="R71" s="6"/>
      <c r="S71" s="6"/>
    </row>
    <row r="72" ht="15" spans="1:19">
      <c r="A72" s="1"/>
      <c r="B72" s="5">
        <f t="shared" si="3"/>
        <v>66</v>
      </c>
      <c r="C72" s="6" t="s">
        <v>623</v>
      </c>
      <c r="D72" s="6" t="s">
        <v>624</v>
      </c>
      <c r="E72" s="6"/>
      <c r="F72" s="3">
        <f ca="1" t="shared" si="1"/>
        <v>0</v>
      </c>
      <c r="G72" s="3">
        <f ca="1" t="shared" si="2"/>
        <v>0</v>
      </c>
      <c r="H72" s="3">
        <f ca="1">SUBTOTAL(9,OFFSET($H$73,0,0,ROW($H$74)-ROW($H$73)))</f>
        <v>0</v>
      </c>
      <c r="I72" s="3">
        <f ca="1">SUBTOTAL(9,OFFSET($I$73,0,0,ROW($I$74)-ROW($I$73)))</f>
        <v>0</v>
      </c>
      <c r="J72" s="3">
        <f ca="1">SUBTOTAL(9,OFFSET($J$73,0,0,ROW($J$74)-ROW($J$73)))</f>
        <v>0</v>
      </c>
      <c r="K72" s="6"/>
      <c r="L72" s="6"/>
      <c r="M72" s="6"/>
      <c r="N72" s="6"/>
      <c r="O72" s="6"/>
      <c r="P72" s="6"/>
      <c r="Q72" s="6"/>
      <c r="R72" s="6"/>
      <c r="S72" s="6"/>
    </row>
    <row r="73" ht="15" spans="1:19">
      <c r="A73" s="1"/>
      <c r="B73" s="5">
        <f t="shared" si="3"/>
        <v>67</v>
      </c>
      <c r="C73" s="6"/>
      <c r="D73" s="4" t="s">
        <v>571</v>
      </c>
      <c r="E73" s="6" t="s">
        <v>498</v>
      </c>
      <c r="F73" s="3">
        <f>G73+J73+0</f>
        <v>0</v>
      </c>
      <c r="G73" s="3">
        <f>H73+I73+0</f>
        <v>0</v>
      </c>
      <c r="H73" s="3">
        <v>0</v>
      </c>
      <c r="I73" s="3">
        <v>0</v>
      </c>
      <c r="J73" s="3">
        <v>0</v>
      </c>
      <c r="K73" s="6"/>
      <c r="L73" s="6"/>
      <c r="M73" s="6"/>
      <c r="N73" s="6"/>
      <c r="O73" s="6"/>
      <c r="P73" s="6"/>
      <c r="Q73" s="6"/>
      <c r="R73" s="6"/>
      <c r="S73" s="6"/>
    </row>
    <row r="74" ht="15" spans="1:19">
      <c r="A74" s="1"/>
      <c r="B74" s="5">
        <f t="shared" si="3"/>
        <v>68</v>
      </c>
      <c r="C74" s="6" t="s">
        <v>625</v>
      </c>
      <c r="D74" s="6" t="s">
        <v>626</v>
      </c>
      <c r="E74" s="6"/>
      <c r="F74" s="3">
        <f ca="1">G74+J74+0</f>
        <v>0</v>
      </c>
      <c r="G74" s="3">
        <f ca="1">H74+I74+0</f>
        <v>0</v>
      </c>
      <c r="H74" s="3">
        <f ca="1">SUBTOTAL(9,OFFSET($H$75,0,0,ROW($H$76)-ROW($H$75)))</f>
        <v>0</v>
      </c>
      <c r="I74" s="3">
        <f ca="1">SUBTOTAL(9,OFFSET($I$75,0,0,ROW($I$76)-ROW($I$75)))</f>
        <v>0</v>
      </c>
      <c r="J74" s="3">
        <f ca="1">SUBTOTAL(9,OFFSET($J$75,0,0,ROW($J$76)-ROW($J$75)))</f>
        <v>0</v>
      </c>
      <c r="K74" s="6"/>
      <c r="L74" s="6"/>
      <c r="M74" s="6"/>
      <c r="N74" s="6"/>
      <c r="O74" s="6"/>
      <c r="P74" s="6"/>
      <c r="Q74" s="6"/>
      <c r="R74" s="6"/>
      <c r="S74" s="6"/>
    </row>
    <row r="75" ht="15" spans="1:19">
      <c r="A75" s="1"/>
      <c r="B75" s="5">
        <f t="shared" si="3"/>
        <v>69</v>
      </c>
      <c r="C75" s="6"/>
      <c r="D75" s="4" t="s">
        <v>571</v>
      </c>
      <c r="E75" s="6" t="s">
        <v>498</v>
      </c>
      <c r="F75" s="3">
        <f>G75+J75+0</f>
        <v>0</v>
      </c>
      <c r="G75" s="3">
        <f>H75+I75+0</f>
        <v>0</v>
      </c>
      <c r="H75" s="3">
        <v>0</v>
      </c>
      <c r="I75" s="3">
        <v>0</v>
      </c>
      <c r="J75" s="3">
        <v>0</v>
      </c>
      <c r="K75" s="6"/>
      <c r="L75" s="6"/>
      <c r="M75" s="6"/>
      <c r="N75" s="6"/>
      <c r="O75" s="6"/>
      <c r="P75" s="6"/>
      <c r="Q75" s="6"/>
      <c r="R75" s="6"/>
      <c r="S75" s="6"/>
    </row>
    <row r="76" ht="15" spans="1:19">
      <c r="A76" s="1"/>
      <c r="B76" s="5">
        <f t="shared" si="3"/>
        <v>70</v>
      </c>
      <c r="C76" s="6">
        <v>99999</v>
      </c>
      <c r="D76" s="6" t="s">
        <v>627</v>
      </c>
      <c r="E76" s="6"/>
      <c r="F76" s="3">
        <f ca="1">G76+J76+0</f>
        <v>0</v>
      </c>
      <c r="G76" s="3">
        <f ca="1">H76+I76+0</f>
        <v>0</v>
      </c>
      <c r="H76" s="3">
        <f ca="1">SUBTOTAL(9,OFFSET($H$77,0,0,ROW($H$78)-ROW($H$77)))</f>
        <v>0</v>
      </c>
      <c r="I76" s="3">
        <f ca="1">SUBTOTAL(9,OFFSET($I$77,0,0,ROW($I$78)-ROW($I$77)))</f>
        <v>0</v>
      </c>
      <c r="J76" s="3">
        <f ca="1">SUBTOTAL(9,OFFSET($J$77,0,0,ROW($J$78)-ROW($J$77)))</f>
        <v>0</v>
      </c>
      <c r="K76" s="6"/>
      <c r="L76" s="6"/>
      <c r="M76" s="6"/>
      <c r="N76" s="6"/>
      <c r="O76" s="6"/>
      <c r="P76" s="6"/>
      <c r="Q76" s="6"/>
      <c r="R76" s="6"/>
      <c r="S76" s="6"/>
    </row>
    <row r="77" ht="15" spans="1:19">
      <c r="A77" s="1"/>
      <c r="B77" s="5">
        <f t="shared" si="3"/>
        <v>71</v>
      </c>
      <c r="C77" s="6"/>
      <c r="D77" s="4" t="s">
        <v>571</v>
      </c>
      <c r="E77" s="6" t="s">
        <v>498</v>
      </c>
      <c r="F77" s="3">
        <f>J77+G77+0</f>
        <v>0</v>
      </c>
      <c r="G77" s="3">
        <f>SUM(H77:I77)+0</f>
        <v>0</v>
      </c>
      <c r="H77" s="3">
        <v>0</v>
      </c>
      <c r="I77" s="3">
        <v>0</v>
      </c>
      <c r="J77" s="3">
        <v>0</v>
      </c>
      <c r="K77" s="6"/>
      <c r="L77" s="6"/>
      <c r="M77" s="6"/>
      <c r="N77" s="6"/>
      <c r="O77" s="6"/>
      <c r="P77" s="6"/>
      <c r="Q77" s="6"/>
      <c r="R77" s="6"/>
      <c r="S77" s="6"/>
    </row>
    <row r="78" ht="15" spans="1:3">
      <c r="A78" s="1"/>
      <c r="B78" s="1"/>
      <c r="C78" s="1"/>
    </row>
  </sheetData>
  <mergeCells count="23">
    <mergeCell ref="B1:S1"/>
    <mergeCell ref="C2:S2"/>
    <mergeCell ref="F3:J3"/>
    <mergeCell ref="P3:Q3"/>
    <mergeCell ref="G4:I4"/>
    <mergeCell ref="B3:B6"/>
    <mergeCell ref="C3:C6"/>
    <mergeCell ref="D3:D6"/>
    <mergeCell ref="E3:E6"/>
    <mergeCell ref="F4:F6"/>
    <mergeCell ref="G5:G6"/>
    <mergeCell ref="H5:H6"/>
    <mergeCell ref="I5:I6"/>
    <mergeCell ref="J4:J6"/>
    <mergeCell ref="K3:K6"/>
    <mergeCell ref="L3:L6"/>
    <mergeCell ref="M3:M6"/>
    <mergeCell ref="N3:N6"/>
    <mergeCell ref="O3:O6"/>
    <mergeCell ref="P4:P6"/>
    <mergeCell ref="Q4:Q6"/>
    <mergeCell ref="R3:R6"/>
    <mergeCell ref="S3:S6"/>
  </mergeCells>
  <pageMargins left="0.7" right="0.7" top="0.75" bottom="0.75" header="0.3" footer="0.3"/>
  <pageSetup paperSize="9" scale="44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J16" sqref="J16"/>
    </sheetView>
  </sheetViews>
  <sheetFormatPr defaultColWidth="9" defaultRowHeight="14.4" outlineLevelCol="5"/>
  <cols>
    <col min="1" max="1" width="3.75" customWidth="1"/>
    <col min="2" max="2" width="9" customWidth="1"/>
    <col min="3" max="3" width="34.6296296296296" customWidth="1"/>
    <col min="4" max="4" width="16.8796296296296" customWidth="1"/>
    <col min="5" max="5" width="32.6296296296296" customWidth="1"/>
    <col min="6" max="6" width="16.8796296296296" customWidth="1"/>
  </cols>
  <sheetData>
    <row r="1" ht="28.2" spans="1:6">
      <c r="A1" s="1"/>
      <c r="B1" s="2" t="s">
        <v>628</v>
      </c>
      <c r="C1" s="2"/>
      <c r="D1" s="2"/>
      <c r="E1" s="2"/>
      <c r="F1" s="2"/>
    </row>
    <row r="2" ht="15" spans="1:6">
      <c r="A2" s="1"/>
      <c r="B2" s="1"/>
      <c r="C2" s="3" t="s">
        <v>112</v>
      </c>
      <c r="D2" s="3"/>
      <c r="E2" s="3"/>
      <c r="F2" s="3"/>
    </row>
    <row r="3" ht="15" spans="1:6">
      <c r="A3" s="1"/>
      <c r="B3" s="4" t="s">
        <v>55</v>
      </c>
      <c r="C3" s="4" t="s">
        <v>629</v>
      </c>
      <c r="D3" s="4" t="s">
        <v>630</v>
      </c>
      <c r="E3" s="4" t="s">
        <v>631</v>
      </c>
      <c r="F3" s="4" t="s">
        <v>632</v>
      </c>
    </row>
    <row r="4" ht="15" spans="1:6">
      <c r="A4" s="1"/>
      <c r="B4" s="4"/>
      <c r="C4" s="4"/>
      <c r="D4" s="4"/>
      <c r="E4" s="4"/>
      <c r="F4" s="4"/>
    </row>
    <row r="5" ht="15" spans="1:6">
      <c r="A5" s="1"/>
      <c r="B5" s="5">
        <v>1</v>
      </c>
      <c r="C5" s="6" t="s">
        <v>633</v>
      </c>
      <c r="D5" s="3" t="s">
        <v>634</v>
      </c>
      <c r="E5" s="6" t="s">
        <v>635</v>
      </c>
      <c r="F5" s="3">
        <f>SUM(F6,F7,F8,F11,F12,F13)+0</f>
        <v>314</v>
      </c>
    </row>
    <row r="6" ht="15" spans="1:6">
      <c r="A6" s="1"/>
      <c r="B6" s="5">
        <v>2</v>
      </c>
      <c r="C6" s="6" t="s">
        <v>636</v>
      </c>
      <c r="D6" s="3">
        <v>7</v>
      </c>
      <c r="E6" s="6" t="s">
        <v>637</v>
      </c>
      <c r="F6" s="3">
        <v>260</v>
      </c>
    </row>
    <row r="7" ht="15" spans="1:6">
      <c r="A7" s="1"/>
      <c r="B7" s="5">
        <v>3</v>
      </c>
      <c r="C7" s="6" t="s">
        <v>638</v>
      </c>
      <c r="D7" s="3">
        <v>0</v>
      </c>
      <c r="E7" s="6" t="s">
        <v>639</v>
      </c>
      <c r="F7" s="3">
        <v>0</v>
      </c>
    </row>
    <row r="8" ht="15" spans="1:6">
      <c r="A8" s="1"/>
      <c r="B8" s="5">
        <v>4</v>
      </c>
      <c r="C8" s="6" t="s">
        <v>640</v>
      </c>
      <c r="D8" s="3">
        <v>0</v>
      </c>
      <c r="E8" s="6" t="s">
        <v>641</v>
      </c>
      <c r="F8" s="3">
        <v>50</v>
      </c>
    </row>
    <row r="9" ht="15" spans="1:6">
      <c r="A9" s="1"/>
      <c r="B9" s="5">
        <v>5</v>
      </c>
      <c r="C9" s="6" t="s">
        <v>642</v>
      </c>
      <c r="D9" s="3">
        <v>300</v>
      </c>
      <c r="E9" s="6" t="s">
        <v>643</v>
      </c>
      <c r="F9" s="3">
        <v>2</v>
      </c>
    </row>
    <row r="10" ht="15" spans="1:6">
      <c r="A10" s="1"/>
      <c r="B10" s="5">
        <v>6</v>
      </c>
      <c r="C10" s="6" t="s">
        <v>644</v>
      </c>
      <c r="D10" s="3">
        <v>0</v>
      </c>
      <c r="E10" s="6" t="s">
        <v>645</v>
      </c>
      <c r="F10" s="3">
        <v>5</v>
      </c>
    </row>
    <row r="11" ht="15" spans="1:6">
      <c r="A11" s="1"/>
      <c r="B11" s="5">
        <v>7</v>
      </c>
      <c r="C11" s="6" t="s">
        <v>646</v>
      </c>
      <c r="D11" s="3">
        <v>0</v>
      </c>
      <c r="E11" s="6" t="s">
        <v>647</v>
      </c>
      <c r="F11" s="3">
        <v>0</v>
      </c>
    </row>
    <row r="12" ht="15" spans="1:6">
      <c r="A12" s="1"/>
      <c r="B12" s="5">
        <v>8</v>
      </c>
      <c r="C12" s="6" t="s">
        <v>648</v>
      </c>
      <c r="D12" s="3">
        <v>0</v>
      </c>
      <c r="E12" s="6" t="s">
        <v>649</v>
      </c>
      <c r="F12" s="3">
        <v>4</v>
      </c>
    </row>
    <row r="13" ht="15" spans="1:6">
      <c r="A13" s="1"/>
      <c r="B13" s="5">
        <v>9</v>
      </c>
      <c r="C13" s="6"/>
      <c r="D13" s="3"/>
      <c r="E13" s="6" t="s">
        <v>650</v>
      </c>
      <c r="F13" s="3">
        <v>0</v>
      </c>
    </row>
    <row r="14" ht="15" spans="1:6">
      <c r="A14" s="1"/>
      <c r="B14" s="5">
        <v>10</v>
      </c>
      <c r="C14" s="6"/>
      <c r="D14" s="3"/>
      <c r="E14" s="6" t="s">
        <v>651</v>
      </c>
      <c r="F14" s="3">
        <v>61</v>
      </c>
    </row>
    <row r="15" ht="15" spans="1:6">
      <c r="A15" s="1"/>
      <c r="B15" s="5">
        <v>11</v>
      </c>
      <c r="C15" s="6"/>
      <c r="D15" s="3"/>
      <c r="E15" s="6"/>
      <c r="F15" s="3"/>
    </row>
    <row r="16" ht="15" spans="1:6">
      <c r="A16" s="1"/>
      <c r="B16" s="5">
        <v>12</v>
      </c>
      <c r="C16" s="6"/>
      <c r="D16" s="3"/>
      <c r="E16" s="6"/>
      <c r="F16" s="3"/>
    </row>
    <row r="17" ht="15" spans="1:6">
      <c r="A17" s="1"/>
      <c r="B17" s="5">
        <v>13</v>
      </c>
      <c r="C17" s="4" t="s">
        <v>652</v>
      </c>
      <c r="D17" s="3">
        <f>SUM(D5,D9,D11,D12)+0</f>
        <v>300</v>
      </c>
      <c r="E17" s="6" t="s">
        <v>653</v>
      </c>
      <c r="F17" s="3">
        <f>SUM(F6,F7,F8,F11,F12,F13,F14)+0</f>
        <v>375</v>
      </c>
    </row>
    <row r="18" ht="15" spans="1:6">
      <c r="A18" s="1"/>
      <c r="B18" s="5">
        <v>14</v>
      </c>
      <c r="C18" s="6" t="s">
        <v>483</v>
      </c>
      <c r="D18" s="3">
        <v>0</v>
      </c>
      <c r="E18" s="6" t="s">
        <v>484</v>
      </c>
      <c r="F18" s="3">
        <v>0</v>
      </c>
    </row>
    <row r="19" ht="15" spans="1:6">
      <c r="A19" s="1"/>
      <c r="B19" s="5">
        <v>15</v>
      </c>
      <c r="C19" s="6" t="s">
        <v>654</v>
      </c>
      <c r="D19" s="3">
        <f>SUM(D5,D9,D11,D12,D18)+0</f>
        <v>300</v>
      </c>
      <c r="E19" s="6" t="s">
        <v>655</v>
      </c>
      <c r="F19" s="3">
        <f>SUM(F17,F18)+0</f>
        <v>375</v>
      </c>
    </row>
  </sheetData>
  <mergeCells count="7">
    <mergeCell ref="B1:F1"/>
    <mergeCell ref="C2:F2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"/>
    </sheetView>
  </sheetViews>
  <sheetFormatPr defaultColWidth="9" defaultRowHeight="14.4" outlineLevelCol="4"/>
  <cols>
    <col min="1" max="1" width="3.75" customWidth="1"/>
    <col min="2" max="2" width="19.3796296296296" customWidth="1"/>
    <col min="3" max="3" width="48.3796296296296" customWidth="1"/>
    <col min="4" max="4" width="37.25" customWidth="1"/>
    <col min="5" max="5" width="9" customWidth="1"/>
  </cols>
  <sheetData>
    <row r="1" ht="15" spans="1:5">
      <c r="A1" s="1"/>
      <c r="B1" s="10"/>
      <c r="C1" s="10"/>
      <c r="D1" s="10"/>
      <c r="E1" s="1"/>
    </row>
    <row r="2" ht="25.8" spans="1:5">
      <c r="A2" s="1"/>
      <c r="B2" s="11" t="s">
        <v>23</v>
      </c>
      <c r="C2" s="11"/>
      <c r="D2" s="11"/>
      <c r="E2" s="1"/>
    </row>
    <row r="3" ht="16.8" spans="1:5">
      <c r="A3" s="1"/>
      <c r="B3" s="12"/>
      <c r="C3" s="13"/>
      <c r="D3" s="12"/>
      <c r="E3" s="1"/>
    </row>
    <row r="4" ht="15" spans="1:5">
      <c r="A4" s="1"/>
      <c r="B4" s="4" t="s">
        <v>24</v>
      </c>
      <c r="C4" s="4" t="s">
        <v>25</v>
      </c>
      <c r="D4" s="4" t="s">
        <v>26</v>
      </c>
      <c r="E4" s="1"/>
    </row>
    <row r="5" ht="15" spans="1:5">
      <c r="A5" s="1"/>
      <c r="B5" s="4" t="s">
        <v>27</v>
      </c>
      <c r="C5" s="6" t="s">
        <v>28</v>
      </c>
      <c r="D5" s="4" t="s">
        <v>29</v>
      </c>
      <c r="E5" s="1"/>
    </row>
    <row r="6" ht="15" spans="1:5">
      <c r="A6" s="1"/>
      <c r="B6" s="4" t="s">
        <v>30</v>
      </c>
      <c r="C6" s="6" t="s">
        <v>31</v>
      </c>
      <c r="D6" s="4" t="s">
        <v>32</v>
      </c>
      <c r="E6" s="1"/>
    </row>
    <row r="7" ht="15" spans="1:5">
      <c r="A7" s="1"/>
      <c r="B7" s="4" t="s">
        <v>33</v>
      </c>
      <c r="C7" s="6" t="s">
        <v>34</v>
      </c>
      <c r="D7" s="4"/>
      <c r="E7" s="1"/>
    </row>
    <row r="8" ht="15" spans="1:5">
      <c r="A8" s="1"/>
      <c r="B8" s="4" t="s">
        <v>35</v>
      </c>
      <c r="C8" s="6" t="s">
        <v>36</v>
      </c>
      <c r="D8" s="4"/>
      <c r="E8" s="1"/>
    </row>
    <row r="9" ht="15" spans="1:5">
      <c r="A9" s="1"/>
      <c r="B9" s="4" t="s">
        <v>37</v>
      </c>
      <c r="C9" s="6" t="s">
        <v>38</v>
      </c>
      <c r="D9" s="4"/>
      <c r="E9" s="1"/>
    </row>
    <row r="10" ht="15" spans="1:5">
      <c r="A10" s="1"/>
      <c r="B10" s="4" t="s">
        <v>39</v>
      </c>
      <c r="C10" s="6" t="s">
        <v>40</v>
      </c>
      <c r="D10" s="4" t="s">
        <v>41</v>
      </c>
      <c r="E10" s="1"/>
    </row>
    <row r="11" ht="15" spans="1:5">
      <c r="A11" s="1"/>
      <c r="B11" s="4" t="s">
        <v>42</v>
      </c>
      <c r="C11" s="6" t="s">
        <v>43</v>
      </c>
      <c r="D11" s="4" t="s">
        <v>44</v>
      </c>
      <c r="E11" s="1"/>
    </row>
    <row r="12" ht="15" spans="1:5">
      <c r="A12" s="1"/>
      <c r="B12" s="4" t="s">
        <v>45</v>
      </c>
      <c r="C12" s="6" t="s">
        <v>46</v>
      </c>
      <c r="D12" s="4" t="s">
        <v>47</v>
      </c>
      <c r="E12" s="1"/>
    </row>
    <row r="13" ht="15" spans="1:5">
      <c r="A13" s="1"/>
      <c r="B13" s="4" t="s">
        <v>48</v>
      </c>
      <c r="C13" s="6" t="s">
        <v>49</v>
      </c>
      <c r="D13" s="4"/>
      <c r="E13" s="1"/>
    </row>
    <row r="14" ht="15" spans="1:5">
      <c r="A14" s="1"/>
      <c r="B14" s="4" t="s">
        <v>50</v>
      </c>
      <c r="C14" s="6" t="s">
        <v>51</v>
      </c>
      <c r="D14" s="4" t="s">
        <v>52</v>
      </c>
      <c r="E14" s="1"/>
    </row>
    <row r="15" ht="15" spans="1:5">
      <c r="A15" s="1"/>
      <c r="B15" s="1"/>
      <c r="C15" s="1"/>
      <c r="D15" s="1"/>
      <c r="E15" s="1"/>
    </row>
  </sheetData>
  <mergeCells count="5">
    <mergeCell ref="B2:D2"/>
    <mergeCell ref="B15:D15"/>
    <mergeCell ref="D6:D9"/>
    <mergeCell ref="D12:D13"/>
    <mergeCell ref="E1:E1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selection activeCell="A1" sqref="A1"/>
    </sheetView>
  </sheetViews>
  <sheetFormatPr defaultColWidth="9" defaultRowHeight="14.4" outlineLevelCol="7"/>
  <cols>
    <col min="1" max="1" width="3.75" customWidth="1"/>
    <col min="2" max="2" width="6.37962962962963" customWidth="1"/>
    <col min="3" max="3" width="42.5" customWidth="1"/>
    <col min="4" max="4" width="9" customWidth="1"/>
    <col min="5" max="5" width="29.75" customWidth="1"/>
    <col min="6" max="6" width="16.8796296296296" customWidth="1"/>
    <col min="7" max="7" width="36.25" customWidth="1"/>
    <col min="8" max="8" width="16.8796296296296" customWidth="1"/>
  </cols>
  <sheetData>
    <row r="1" ht="28.2" spans="1:8">
      <c r="A1" s="1"/>
      <c r="B1" s="2" t="s">
        <v>53</v>
      </c>
      <c r="C1" s="2"/>
      <c r="D1" s="2"/>
      <c r="E1" s="2"/>
      <c r="F1" s="2"/>
      <c r="G1" s="2"/>
      <c r="H1" s="2"/>
    </row>
    <row r="2" ht="15" spans="1:8">
      <c r="A2" s="1"/>
      <c r="B2" s="3" t="s">
        <v>54</v>
      </c>
      <c r="C2" s="3"/>
      <c r="D2" s="3"/>
      <c r="E2" s="3"/>
      <c r="F2" s="3"/>
      <c r="G2" s="3"/>
      <c r="H2" s="3"/>
    </row>
    <row r="3" ht="15" spans="1:8">
      <c r="A3" s="1"/>
      <c r="B3" s="9" t="s">
        <v>55</v>
      </c>
      <c r="C3" s="4" t="s">
        <v>56</v>
      </c>
      <c r="D3" s="4" t="s">
        <v>57</v>
      </c>
      <c r="E3" s="4" t="s">
        <v>58</v>
      </c>
      <c r="F3" s="4" t="s">
        <v>59</v>
      </c>
      <c r="G3" s="4" t="s">
        <v>60</v>
      </c>
      <c r="H3" s="4" t="s">
        <v>61</v>
      </c>
    </row>
    <row r="4" ht="15" spans="1:8">
      <c r="A4" s="1"/>
      <c r="B4" s="9"/>
      <c r="C4" s="4"/>
      <c r="D4" s="4"/>
      <c r="E4" s="4"/>
      <c r="F4" s="4"/>
      <c r="G4" s="4"/>
      <c r="H4" s="4"/>
    </row>
    <row r="5" ht="15" spans="1:8">
      <c r="A5" s="1"/>
      <c r="B5" s="5">
        <v>1</v>
      </c>
      <c r="C5" s="6" t="s">
        <v>62</v>
      </c>
      <c r="D5" s="3">
        <v>1</v>
      </c>
      <c r="E5" s="6" t="s">
        <v>63</v>
      </c>
      <c r="F5" s="3">
        <v>0</v>
      </c>
      <c r="G5" s="6" t="s">
        <v>64</v>
      </c>
      <c r="H5" s="3">
        <f>H6+0</f>
        <v>0</v>
      </c>
    </row>
    <row r="6" ht="15" spans="1:8">
      <c r="A6" s="1"/>
      <c r="B6" s="5">
        <v>2</v>
      </c>
      <c r="C6" s="6" t="s">
        <v>65</v>
      </c>
      <c r="D6" s="3">
        <v>0</v>
      </c>
      <c r="E6" s="6" t="s">
        <v>66</v>
      </c>
      <c r="F6" s="3">
        <f>SUM(F7:F10)</f>
        <v>6683</v>
      </c>
      <c r="G6" s="6" t="s">
        <v>67</v>
      </c>
      <c r="H6" s="3">
        <f>L05基金收支!H30+0</f>
        <v>0</v>
      </c>
    </row>
    <row r="7" ht="15" spans="1:8">
      <c r="A7" s="1"/>
      <c r="B7" s="5">
        <v>3</v>
      </c>
      <c r="C7" s="6" t="s">
        <v>68</v>
      </c>
      <c r="D7" s="3">
        <v>0</v>
      </c>
      <c r="E7" s="6" t="s">
        <v>69</v>
      </c>
      <c r="F7" s="3">
        <f>'L02-1公共预算收支（线上）'!E5</f>
        <v>5116</v>
      </c>
      <c r="G7" s="6" t="s">
        <v>70</v>
      </c>
      <c r="H7" s="3">
        <f>L05基金收支!H24+0</f>
        <v>0</v>
      </c>
    </row>
    <row r="8" ht="15" spans="1:8">
      <c r="A8" s="1"/>
      <c r="B8" s="5">
        <v>4</v>
      </c>
      <c r="C8" s="6" t="s">
        <v>71</v>
      </c>
      <c r="D8" s="3">
        <v>1</v>
      </c>
      <c r="E8" s="6" t="s">
        <v>72</v>
      </c>
      <c r="F8" s="3">
        <f>'L02-1公共预算收支（线上）'!E21</f>
        <v>48</v>
      </c>
      <c r="G8" s="6" t="s">
        <v>73</v>
      </c>
      <c r="H8" s="3">
        <f>L05基金收支!H28+0</f>
        <v>0</v>
      </c>
    </row>
    <row r="9" ht="15" spans="1:8">
      <c r="A9" s="1"/>
      <c r="B9" s="5">
        <v>5</v>
      </c>
      <c r="C9" s="6" t="s">
        <v>74</v>
      </c>
      <c r="D9" s="3">
        <v>1</v>
      </c>
      <c r="E9" s="6" t="s">
        <v>75</v>
      </c>
      <c r="F9" s="3">
        <f>'L02-2公共预算收支（线下）'!D52</f>
        <v>0</v>
      </c>
      <c r="G9" s="6" t="s">
        <v>76</v>
      </c>
      <c r="H9" s="3">
        <v>0</v>
      </c>
    </row>
    <row r="10" ht="15" spans="1:8">
      <c r="A10" s="1"/>
      <c r="B10" s="5">
        <v>6</v>
      </c>
      <c r="C10" s="6" t="s">
        <v>77</v>
      </c>
      <c r="D10" s="3">
        <v>1</v>
      </c>
      <c r="E10" s="6" t="s">
        <v>78</v>
      </c>
      <c r="F10" s="3">
        <f>'L02-2公共预算收支（线下）'!D6</f>
        <v>1519</v>
      </c>
      <c r="G10" s="6" t="s">
        <v>66</v>
      </c>
      <c r="H10" s="3">
        <f>SUM(H11:H13)+0</f>
        <v>0</v>
      </c>
    </row>
    <row r="11" ht="15" spans="1:8">
      <c r="A11" s="1"/>
      <c r="B11" s="5">
        <v>7</v>
      </c>
      <c r="C11" s="6" t="s">
        <v>79</v>
      </c>
      <c r="D11" s="3">
        <f>SUM(D12:D13)+0</f>
        <v>4</v>
      </c>
      <c r="E11" s="6" t="s">
        <v>64</v>
      </c>
      <c r="F11" s="3">
        <f>SUM((F12:F14))</f>
        <v>6683</v>
      </c>
      <c r="G11" s="6" t="s">
        <v>72</v>
      </c>
      <c r="H11" s="3">
        <f>L06国有资本经营收支!E12+0</f>
        <v>0</v>
      </c>
    </row>
    <row r="12" ht="15" spans="1:8">
      <c r="A12" s="1"/>
      <c r="B12" s="5">
        <v>8</v>
      </c>
      <c r="C12" s="6" t="s">
        <v>80</v>
      </c>
      <c r="D12" s="3">
        <v>4</v>
      </c>
      <c r="E12" s="6" t="s">
        <v>81</v>
      </c>
      <c r="F12" s="3">
        <f>'L02-1公共预算收支（线上）'!H30+0</f>
        <v>6139</v>
      </c>
      <c r="G12" s="6" t="s">
        <v>82</v>
      </c>
      <c r="H12" s="3">
        <f>L06国有资本经营收支!E13+0</f>
        <v>0</v>
      </c>
    </row>
    <row r="13" ht="15" spans="1:8">
      <c r="A13" s="1"/>
      <c r="B13" s="5">
        <v>9</v>
      </c>
      <c r="C13" s="6" t="s">
        <v>83</v>
      </c>
      <c r="D13" s="3">
        <v>0</v>
      </c>
      <c r="E13" s="6" t="s">
        <v>84</v>
      </c>
      <c r="F13" s="3">
        <f>'L02-2公共预算收支（线下）'!F6</f>
        <v>544</v>
      </c>
      <c r="G13" s="6" t="s">
        <v>85</v>
      </c>
      <c r="H13" s="3">
        <f>L06国有资本经营收支!E14+0</f>
        <v>0</v>
      </c>
    </row>
    <row r="14" ht="15" spans="1:8">
      <c r="A14" s="1"/>
      <c r="B14" s="5">
        <v>10</v>
      </c>
      <c r="C14" s="6" t="s">
        <v>86</v>
      </c>
      <c r="D14" s="3">
        <f>SUM(D15:D16)+0</f>
        <v>62</v>
      </c>
      <c r="E14" s="6" t="s">
        <v>87</v>
      </c>
      <c r="F14" s="3">
        <f>'L02-2公共预算收支（线下）'!F52</f>
        <v>0</v>
      </c>
      <c r="G14" s="6" t="s">
        <v>64</v>
      </c>
      <c r="H14" s="3">
        <f>SUM(H15:H18)</f>
        <v>0</v>
      </c>
    </row>
    <row r="15" ht="15" spans="1:8">
      <c r="A15" s="1"/>
      <c r="B15" s="5">
        <v>11</v>
      </c>
      <c r="C15" s="6" t="s">
        <v>88</v>
      </c>
      <c r="D15" s="3">
        <v>62</v>
      </c>
      <c r="E15" s="6" t="s">
        <v>89</v>
      </c>
      <c r="F15" s="3">
        <v>0</v>
      </c>
      <c r="G15" s="6" t="s">
        <v>90</v>
      </c>
      <c r="H15" s="3">
        <f>L06国有资本经营收支!H5+0</f>
        <v>0</v>
      </c>
    </row>
    <row r="16" ht="15" spans="1:8">
      <c r="A16" s="1"/>
      <c r="B16" s="5">
        <v>12</v>
      </c>
      <c r="C16" s="6" t="s">
        <v>91</v>
      </c>
      <c r="D16" s="3">
        <v>0</v>
      </c>
      <c r="E16" s="6" t="s">
        <v>66</v>
      </c>
      <c r="F16" s="3">
        <f>SUM(F17:F19)+0</f>
        <v>0</v>
      </c>
      <c r="G16" s="6" t="s">
        <v>92</v>
      </c>
      <c r="H16" s="3">
        <f>L06国有资本经营收支!H6+0</f>
        <v>0</v>
      </c>
    </row>
    <row r="17" ht="15" spans="1:8">
      <c r="A17" s="1"/>
      <c r="B17" s="5">
        <v>13</v>
      </c>
      <c r="C17" s="6" t="s">
        <v>93</v>
      </c>
      <c r="D17" s="3">
        <v>0</v>
      </c>
      <c r="E17" s="6" t="s">
        <v>72</v>
      </c>
      <c r="F17" s="3">
        <f>L05基金收支!E22+0</f>
        <v>0</v>
      </c>
      <c r="G17" s="6" t="s">
        <v>94</v>
      </c>
      <c r="H17" s="3">
        <f>L06国有资本经营收支!H13+0</f>
        <v>0</v>
      </c>
    </row>
    <row r="18" ht="15" spans="1:8">
      <c r="A18" s="1"/>
      <c r="B18" s="5">
        <v>14</v>
      </c>
      <c r="C18" s="6" t="s">
        <v>95</v>
      </c>
      <c r="D18" s="3">
        <f>SUM(D19:D20)+0</f>
        <v>50387</v>
      </c>
      <c r="E18" s="6" t="s">
        <v>96</v>
      </c>
      <c r="F18" s="3">
        <f>L05基金收支!E24+0</f>
        <v>0</v>
      </c>
      <c r="G18" s="6" t="s">
        <v>97</v>
      </c>
      <c r="H18" s="3">
        <f>L06国有资本经营收支!H14+0</f>
        <v>0</v>
      </c>
    </row>
    <row r="19" ht="15" spans="1:8">
      <c r="A19" s="1"/>
      <c r="B19" s="5">
        <v>15</v>
      </c>
      <c r="C19" s="6" t="s">
        <v>98</v>
      </c>
      <c r="D19" s="3">
        <v>16872</v>
      </c>
      <c r="E19" s="6" t="s">
        <v>78</v>
      </c>
      <c r="F19" s="3">
        <f>L05基金收支!E25+0</f>
        <v>0</v>
      </c>
      <c r="G19" s="6"/>
      <c r="H19" s="3"/>
    </row>
    <row r="20" ht="15" spans="1:8">
      <c r="A20" s="1"/>
      <c r="B20" s="5">
        <v>16</v>
      </c>
      <c r="C20" s="6" t="s">
        <v>99</v>
      </c>
      <c r="D20" s="3">
        <v>33515</v>
      </c>
      <c r="E20" s="6"/>
      <c r="F20" s="3"/>
      <c r="G20" s="6"/>
      <c r="H20" s="3"/>
    </row>
    <row r="21" ht="15" spans="1:8">
      <c r="A21" s="1"/>
      <c r="B21" s="5">
        <v>17</v>
      </c>
      <c r="C21" s="6" t="s">
        <v>100</v>
      </c>
      <c r="D21" s="3">
        <f>SUM(D22:D23)+0</f>
        <v>0</v>
      </c>
      <c r="E21" s="6"/>
      <c r="F21" s="3"/>
      <c r="G21" s="6"/>
      <c r="H21" s="3"/>
    </row>
    <row r="22" ht="15" spans="1:8">
      <c r="A22" s="1"/>
      <c r="B22" s="5">
        <v>18</v>
      </c>
      <c r="C22" s="6" t="s">
        <v>101</v>
      </c>
      <c r="D22" s="3">
        <v>0</v>
      </c>
      <c r="E22" s="6"/>
      <c r="F22" s="3"/>
      <c r="G22" s="6"/>
      <c r="H22" s="3"/>
    </row>
    <row r="23" ht="15" spans="1:8">
      <c r="A23" s="1"/>
      <c r="B23" s="5">
        <v>19</v>
      </c>
      <c r="C23" s="6" t="s">
        <v>102</v>
      </c>
      <c r="D23" s="3">
        <v>0</v>
      </c>
      <c r="E23" s="6"/>
      <c r="F23" s="3"/>
      <c r="G23" s="6"/>
      <c r="H23" s="3"/>
    </row>
    <row r="24" ht="15" spans="1:8">
      <c r="A24" s="1"/>
      <c r="B24" s="5">
        <v>20</v>
      </c>
      <c r="C24" s="6" t="s">
        <v>103</v>
      </c>
      <c r="D24" s="3">
        <f>SUM(D25:D28)+0</f>
        <v>1</v>
      </c>
      <c r="E24" s="6"/>
      <c r="F24" s="3"/>
      <c r="G24" s="6"/>
      <c r="H24" s="3"/>
    </row>
    <row r="25" ht="15" spans="1:8">
      <c r="A25" s="1"/>
      <c r="B25" s="5">
        <v>21</v>
      </c>
      <c r="C25" s="6" t="s">
        <v>104</v>
      </c>
      <c r="D25" s="3">
        <v>0</v>
      </c>
      <c r="E25" s="6"/>
      <c r="F25" s="3"/>
      <c r="G25" s="6"/>
      <c r="H25" s="3"/>
    </row>
    <row r="26" ht="15" spans="1:8">
      <c r="A26" s="1"/>
      <c r="B26" s="5">
        <v>22</v>
      </c>
      <c r="C26" s="6" t="s">
        <v>105</v>
      </c>
      <c r="D26" s="3">
        <v>0</v>
      </c>
      <c r="E26" s="6"/>
      <c r="F26" s="3"/>
      <c r="G26" s="6"/>
      <c r="H26" s="3"/>
    </row>
    <row r="27" ht="15" spans="1:8">
      <c r="A27" s="1"/>
      <c r="B27" s="5">
        <v>23</v>
      </c>
      <c r="C27" s="6" t="s">
        <v>106</v>
      </c>
      <c r="D27" s="3">
        <v>0</v>
      </c>
      <c r="E27" s="6"/>
      <c r="F27" s="3"/>
      <c r="G27" s="6"/>
      <c r="H27" s="3"/>
    </row>
    <row r="28" ht="15" spans="1:8">
      <c r="A28" s="1"/>
      <c r="B28" s="5">
        <v>24</v>
      </c>
      <c r="C28" s="6" t="s">
        <v>107</v>
      </c>
      <c r="D28" s="3">
        <v>1</v>
      </c>
      <c r="E28" s="6"/>
      <c r="F28" s="3"/>
      <c r="G28" s="6"/>
      <c r="H28" s="3"/>
    </row>
    <row r="29" ht="15" spans="1:8">
      <c r="A29" s="1"/>
      <c r="B29" s="5">
        <v>25</v>
      </c>
      <c r="C29" s="6" t="s">
        <v>108</v>
      </c>
      <c r="D29" s="3">
        <v>13</v>
      </c>
      <c r="E29" s="6"/>
      <c r="F29" s="3"/>
      <c r="G29" s="6"/>
      <c r="H29" s="3"/>
    </row>
    <row r="30" ht="15" spans="1:8">
      <c r="A30" s="1"/>
      <c r="B30" s="5">
        <v>26</v>
      </c>
      <c r="C30" s="6" t="s">
        <v>109</v>
      </c>
      <c r="D30" s="3">
        <v>13</v>
      </c>
      <c r="E30" s="6"/>
      <c r="F30" s="3"/>
      <c r="G30" s="6"/>
      <c r="H30" s="3"/>
    </row>
    <row r="31" ht="15" spans="1:8">
      <c r="A31" s="1"/>
      <c r="B31" s="5">
        <v>27</v>
      </c>
      <c r="C31" s="6" t="s">
        <v>110</v>
      </c>
      <c r="D31" s="3">
        <v>88</v>
      </c>
      <c r="E31" s="6"/>
      <c r="F31" s="3"/>
      <c r="G31" s="6"/>
      <c r="H31" s="3"/>
    </row>
  </sheetData>
  <mergeCells count="9">
    <mergeCell ref="B1:H1"/>
    <mergeCell ref="B2:H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8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opLeftCell="A12" workbookViewId="0">
      <selection activeCell="J25" sqref="J25"/>
    </sheetView>
  </sheetViews>
  <sheetFormatPr defaultColWidth="9" defaultRowHeight="14.4" outlineLevelCol="7"/>
  <cols>
    <col min="1" max="1" width="3.75" customWidth="1"/>
    <col min="2" max="2" width="7.75" customWidth="1"/>
    <col min="3" max="3" width="33.1296296296296" customWidth="1"/>
    <col min="4" max="5" width="16.8796296296296" customWidth="1"/>
    <col min="6" max="6" width="35.3796296296296" customWidth="1"/>
    <col min="7" max="8" width="16.8796296296296" customWidth="1"/>
  </cols>
  <sheetData>
    <row r="1" ht="28.2" spans="1:8">
      <c r="A1" s="1"/>
      <c r="B1" s="2" t="s">
        <v>111</v>
      </c>
      <c r="C1" s="2"/>
      <c r="D1" s="2"/>
      <c r="E1" s="2"/>
      <c r="F1" s="2"/>
      <c r="G1" s="2"/>
      <c r="H1" s="2"/>
    </row>
    <row r="2" ht="15" spans="1:8">
      <c r="A2" s="1"/>
      <c r="B2" s="3" t="s">
        <v>112</v>
      </c>
      <c r="C2" s="3"/>
      <c r="D2" s="3"/>
      <c r="E2" s="3"/>
      <c r="F2" s="3"/>
      <c r="G2" s="3"/>
      <c r="H2" s="3"/>
    </row>
    <row r="3" ht="15" spans="1:8">
      <c r="A3" s="1"/>
      <c r="B3" s="4" t="s">
        <v>55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4" t="s">
        <v>118</v>
      </c>
    </row>
    <row r="4" ht="15" spans="1:8">
      <c r="A4" s="1"/>
      <c r="B4" s="4"/>
      <c r="C4" s="4"/>
      <c r="D4" s="4"/>
      <c r="E4" s="4"/>
      <c r="F4" s="4"/>
      <c r="G4" s="4"/>
      <c r="H4" s="4"/>
    </row>
    <row r="5" ht="15" spans="1:8">
      <c r="A5" s="1"/>
      <c r="B5" s="5">
        <v>1</v>
      </c>
      <c r="C5" s="6" t="s">
        <v>119</v>
      </c>
      <c r="D5" s="3">
        <f>SUM(D6:D20)+0</f>
        <v>6000</v>
      </c>
      <c r="E5" s="3">
        <f>SUM(E6:E20)+0</f>
        <v>5116</v>
      </c>
      <c r="F5" s="6" t="s">
        <v>120</v>
      </c>
      <c r="G5" s="3">
        <v>1311</v>
      </c>
      <c r="H5" s="3">
        <v>1311</v>
      </c>
    </row>
    <row r="6" ht="15" spans="1:8">
      <c r="A6" s="1"/>
      <c r="B6" s="5">
        <v>2</v>
      </c>
      <c r="C6" s="6" t="s">
        <v>121</v>
      </c>
      <c r="D6" s="3">
        <v>3953</v>
      </c>
      <c r="E6" s="3">
        <v>4358</v>
      </c>
      <c r="F6" s="6" t="s">
        <v>122</v>
      </c>
      <c r="G6" s="3">
        <v>0</v>
      </c>
      <c r="H6" s="3">
        <v>0</v>
      </c>
    </row>
    <row r="7" ht="15" spans="1:8">
      <c r="A7" s="1"/>
      <c r="B7" s="5">
        <v>3</v>
      </c>
      <c r="C7" s="6" t="s">
        <v>123</v>
      </c>
      <c r="D7" s="3">
        <v>1850</v>
      </c>
      <c r="E7" s="3">
        <v>632</v>
      </c>
      <c r="F7" s="6" t="s">
        <v>124</v>
      </c>
      <c r="G7" s="3">
        <v>0</v>
      </c>
      <c r="H7" s="3">
        <v>0</v>
      </c>
    </row>
    <row r="8" ht="15" spans="1:8">
      <c r="A8" s="1"/>
      <c r="B8" s="5">
        <v>4</v>
      </c>
      <c r="C8" s="6" t="s">
        <v>125</v>
      </c>
      <c r="D8" s="3">
        <v>180</v>
      </c>
      <c r="E8" s="3">
        <v>80</v>
      </c>
      <c r="F8" s="6" t="s">
        <v>126</v>
      </c>
      <c r="G8" s="3">
        <v>0</v>
      </c>
      <c r="H8" s="3">
        <v>0</v>
      </c>
    </row>
    <row r="9" ht="15" spans="1:8">
      <c r="A9" s="1"/>
      <c r="B9" s="5">
        <v>5</v>
      </c>
      <c r="C9" s="6" t="s">
        <v>127</v>
      </c>
      <c r="D9" s="3">
        <v>0</v>
      </c>
      <c r="E9" s="3">
        <v>0</v>
      </c>
      <c r="F9" s="6" t="s">
        <v>128</v>
      </c>
      <c r="G9" s="3">
        <v>139</v>
      </c>
      <c r="H9" s="3">
        <v>139</v>
      </c>
    </row>
    <row r="10" ht="15" spans="1:8">
      <c r="A10" s="1"/>
      <c r="B10" s="5">
        <v>6</v>
      </c>
      <c r="C10" s="6" t="s">
        <v>129</v>
      </c>
      <c r="D10" s="3">
        <v>0</v>
      </c>
      <c r="E10" s="3">
        <v>0</v>
      </c>
      <c r="F10" s="6" t="s">
        <v>130</v>
      </c>
      <c r="G10" s="3">
        <v>0</v>
      </c>
      <c r="H10" s="3">
        <v>0</v>
      </c>
    </row>
    <row r="11" ht="15" spans="1:8">
      <c r="A11" s="1"/>
      <c r="B11" s="5">
        <v>7</v>
      </c>
      <c r="C11" s="6" t="s">
        <v>131</v>
      </c>
      <c r="D11" s="3">
        <v>15</v>
      </c>
      <c r="E11" s="3">
        <v>11</v>
      </c>
      <c r="F11" s="6" t="s">
        <v>132</v>
      </c>
      <c r="G11" s="3">
        <v>5</v>
      </c>
      <c r="H11" s="3">
        <v>5</v>
      </c>
    </row>
    <row r="12" ht="15" spans="1:8">
      <c r="A12" s="1"/>
      <c r="B12" s="5">
        <v>8</v>
      </c>
      <c r="C12" s="6" t="s">
        <v>133</v>
      </c>
      <c r="D12" s="3">
        <v>0</v>
      </c>
      <c r="E12" s="3">
        <v>0</v>
      </c>
      <c r="F12" s="6" t="s">
        <v>134</v>
      </c>
      <c r="G12" s="3">
        <v>744</v>
      </c>
      <c r="H12" s="3">
        <v>744</v>
      </c>
    </row>
    <row r="13" ht="15" spans="1:8">
      <c r="A13" s="1"/>
      <c r="B13" s="5">
        <v>9</v>
      </c>
      <c r="C13" s="6" t="s">
        <v>135</v>
      </c>
      <c r="D13" s="3">
        <v>0</v>
      </c>
      <c r="E13" s="3">
        <v>0</v>
      </c>
      <c r="F13" s="6" t="s">
        <v>136</v>
      </c>
      <c r="G13" s="3">
        <v>165</v>
      </c>
      <c r="H13" s="3">
        <v>165</v>
      </c>
    </row>
    <row r="14" ht="15" spans="1:8">
      <c r="A14" s="1"/>
      <c r="B14" s="5">
        <v>10</v>
      </c>
      <c r="C14" s="6" t="s">
        <v>137</v>
      </c>
      <c r="D14" s="3">
        <v>0</v>
      </c>
      <c r="E14" s="3">
        <v>0</v>
      </c>
      <c r="F14" s="6" t="s">
        <v>138</v>
      </c>
      <c r="G14" s="3">
        <v>0</v>
      </c>
      <c r="H14" s="3">
        <v>0</v>
      </c>
    </row>
    <row r="15" ht="15" spans="1:8">
      <c r="A15" s="1"/>
      <c r="B15" s="5">
        <v>11</v>
      </c>
      <c r="C15" s="6" t="s">
        <v>139</v>
      </c>
      <c r="D15" s="3">
        <v>0</v>
      </c>
      <c r="E15" s="3">
        <v>0</v>
      </c>
      <c r="F15" s="6" t="s">
        <v>140</v>
      </c>
      <c r="G15" s="3">
        <v>0</v>
      </c>
      <c r="H15" s="3">
        <v>0</v>
      </c>
    </row>
    <row r="16" ht="15" spans="1:8">
      <c r="A16" s="1"/>
      <c r="B16" s="5">
        <v>12</v>
      </c>
      <c r="C16" s="6" t="s">
        <v>141</v>
      </c>
      <c r="D16" s="3">
        <v>0</v>
      </c>
      <c r="E16" s="3">
        <v>0</v>
      </c>
      <c r="F16" s="6" t="s">
        <v>142</v>
      </c>
      <c r="G16" s="3">
        <v>1131</v>
      </c>
      <c r="H16" s="3">
        <v>1131</v>
      </c>
    </row>
    <row r="17" ht="15" spans="1:8">
      <c r="A17" s="1"/>
      <c r="B17" s="5">
        <v>13</v>
      </c>
      <c r="C17" s="6" t="s">
        <v>143</v>
      </c>
      <c r="D17" s="3">
        <v>2</v>
      </c>
      <c r="E17" s="3">
        <v>35</v>
      </c>
      <c r="F17" s="6" t="s">
        <v>144</v>
      </c>
      <c r="G17" s="3">
        <v>85</v>
      </c>
      <c r="H17" s="3">
        <v>85</v>
      </c>
    </row>
    <row r="18" ht="15" spans="1:8">
      <c r="A18" s="1"/>
      <c r="B18" s="5">
        <v>14</v>
      </c>
      <c r="C18" s="6" t="s">
        <v>145</v>
      </c>
      <c r="D18" s="3">
        <v>0</v>
      </c>
      <c r="E18" s="3">
        <v>0</v>
      </c>
      <c r="F18" s="6" t="s">
        <v>146</v>
      </c>
      <c r="G18" s="3">
        <v>2414</v>
      </c>
      <c r="H18" s="3">
        <v>2414</v>
      </c>
    </row>
    <row r="19" ht="15" spans="1:8">
      <c r="A19" s="1"/>
      <c r="B19" s="5">
        <v>15</v>
      </c>
      <c r="C19" s="6" t="s">
        <v>147</v>
      </c>
      <c r="D19" s="3">
        <v>0</v>
      </c>
      <c r="E19" s="3">
        <v>0</v>
      </c>
      <c r="F19" s="6" t="s">
        <v>148</v>
      </c>
      <c r="G19" s="3">
        <v>0</v>
      </c>
      <c r="H19" s="3">
        <v>0</v>
      </c>
    </row>
    <row r="20" ht="15" spans="1:8">
      <c r="A20" s="1"/>
      <c r="B20" s="5">
        <v>16</v>
      </c>
      <c r="C20" s="6" t="s">
        <v>149</v>
      </c>
      <c r="D20" s="3">
        <v>0</v>
      </c>
      <c r="E20" s="3">
        <v>0</v>
      </c>
      <c r="F20" s="6" t="s">
        <v>150</v>
      </c>
      <c r="G20" s="3">
        <v>0</v>
      </c>
      <c r="H20" s="3">
        <v>0</v>
      </c>
    </row>
    <row r="21" ht="15" spans="1:8">
      <c r="A21" s="1"/>
      <c r="B21" s="5">
        <v>17</v>
      </c>
      <c r="C21" s="6" t="s">
        <v>151</v>
      </c>
      <c r="D21" s="3">
        <f>SUM(D22:D29)+0</f>
        <v>49</v>
      </c>
      <c r="E21" s="3">
        <f>SUM(E22:E29)+0</f>
        <v>48</v>
      </c>
      <c r="F21" s="6" t="s">
        <v>152</v>
      </c>
      <c r="G21" s="3">
        <v>0</v>
      </c>
      <c r="H21" s="3">
        <v>0</v>
      </c>
    </row>
    <row r="22" ht="15" spans="1:8">
      <c r="A22" s="1"/>
      <c r="B22" s="5">
        <v>18</v>
      </c>
      <c r="C22" s="6" t="s">
        <v>153</v>
      </c>
      <c r="D22" s="3">
        <v>0</v>
      </c>
      <c r="E22" s="3">
        <v>0</v>
      </c>
      <c r="F22" s="6" t="s">
        <v>154</v>
      </c>
      <c r="G22" s="3">
        <v>0</v>
      </c>
      <c r="H22" s="3">
        <v>0</v>
      </c>
    </row>
    <row r="23" ht="15" spans="1:8">
      <c r="A23" s="1"/>
      <c r="B23" s="5">
        <v>19</v>
      </c>
      <c r="C23" s="6" t="s">
        <v>155</v>
      </c>
      <c r="D23" s="3">
        <v>48</v>
      </c>
      <c r="E23" s="3">
        <v>47</v>
      </c>
      <c r="F23" s="6" t="s">
        <v>156</v>
      </c>
      <c r="G23" s="3">
        <v>145</v>
      </c>
      <c r="H23" s="3">
        <v>145</v>
      </c>
    </row>
    <row r="24" ht="15" spans="1:8">
      <c r="A24" s="1"/>
      <c r="B24" s="5">
        <v>20</v>
      </c>
      <c r="C24" s="6" t="s">
        <v>157</v>
      </c>
      <c r="D24" s="3">
        <v>0</v>
      </c>
      <c r="E24" s="3">
        <v>0</v>
      </c>
      <c r="F24" s="6" t="s">
        <v>158</v>
      </c>
      <c r="G24" s="3">
        <v>0</v>
      </c>
      <c r="H24" s="3">
        <v>0</v>
      </c>
    </row>
    <row r="25" ht="15" spans="1:8">
      <c r="A25" s="1"/>
      <c r="B25" s="5">
        <v>21</v>
      </c>
      <c r="C25" s="6" t="s">
        <v>159</v>
      </c>
      <c r="D25" s="3">
        <v>0</v>
      </c>
      <c r="E25" s="3">
        <v>0</v>
      </c>
      <c r="F25" s="6" t="s">
        <v>160</v>
      </c>
      <c r="G25" s="3">
        <v>0</v>
      </c>
      <c r="H25" s="3">
        <v>0</v>
      </c>
    </row>
    <row r="26" ht="15" spans="1:8">
      <c r="A26" s="1"/>
      <c r="B26" s="5">
        <v>22</v>
      </c>
      <c r="C26" s="6" t="s">
        <v>161</v>
      </c>
      <c r="D26" s="3">
        <v>1</v>
      </c>
      <c r="E26" s="3">
        <v>1</v>
      </c>
      <c r="F26" s="6" t="s">
        <v>162</v>
      </c>
      <c r="G26" s="3">
        <v>0</v>
      </c>
      <c r="H26" s="3">
        <v>0</v>
      </c>
    </row>
    <row r="27" ht="15" spans="1:8">
      <c r="A27" s="1"/>
      <c r="B27" s="5">
        <v>23</v>
      </c>
      <c r="C27" s="6" t="s">
        <v>163</v>
      </c>
      <c r="D27" s="3">
        <v>0</v>
      </c>
      <c r="E27" s="3">
        <v>0</v>
      </c>
      <c r="F27" s="6" t="s">
        <v>164</v>
      </c>
      <c r="G27" s="3">
        <v>0</v>
      </c>
      <c r="H27" s="3">
        <v>0</v>
      </c>
    </row>
    <row r="28" ht="15" spans="1:8">
      <c r="A28" s="1"/>
      <c r="B28" s="5">
        <v>24</v>
      </c>
      <c r="C28" s="6" t="s">
        <v>165</v>
      </c>
      <c r="D28" s="3">
        <v>0</v>
      </c>
      <c r="E28" s="3">
        <v>0</v>
      </c>
      <c r="F28" s="6" t="s">
        <v>166</v>
      </c>
      <c r="G28" s="3">
        <v>0</v>
      </c>
      <c r="H28" s="3">
        <v>0</v>
      </c>
    </row>
    <row r="29" ht="15" spans="1:8">
      <c r="A29" s="1"/>
      <c r="B29" s="5">
        <v>25</v>
      </c>
      <c r="C29" s="6" t="s">
        <v>167</v>
      </c>
      <c r="D29" s="3">
        <v>0</v>
      </c>
      <c r="E29" s="3">
        <v>0</v>
      </c>
      <c r="F29" s="6"/>
      <c r="G29" s="3"/>
      <c r="H29" s="3"/>
    </row>
    <row r="30" ht="15" spans="1:8">
      <c r="A30" s="1"/>
      <c r="B30" s="5">
        <v>26</v>
      </c>
      <c r="C30" s="6" t="s">
        <v>168</v>
      </c>
      <c r="D30" s="3">
        <f>SUM(D6:D20)+SUM(D22:D29)+0</f>
        <v>6049</v>
      </c>
      <c r="E30" s="3">
        <f>SUM(E6:E20)+SUM(E22:E29)+0</f>
        <v>5164</v>
      </c>
      <c r="F30" s="6" t="s">
        <v>169</v>
      </c>
      <c r="G30" s="3">
        <f>SUM(G5:G28)+0</f>
        <v>6139</v>
      </c>
      <c r="H30" s="3">
        <f>SUM(H5:H28)+0</f>
        <v>6139</v>
      </c>
    </row>
  </sheetData>
  <mergeCells count="9">
    <mergeCell ref="B1:H1"/>
    <mergeCell ref="B2:H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9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tabSelected="1" workbookViewId="0">
      <selection activeCell="E15" sqref="E15"/>
    </sheetView>
  </sheetViews>
  <sheetFormatPr defaultColWidth="9" defaultRowHeight="14.4" outlineLevelCol="5"/>
  <cols>
    <col min="1" max="1" width="4.25" customWidth="1"/>
    <col min="2" max="2" width="6.5" customWidth="1"/>
    <col min="3" max="3" width="46.3796296296296" customWidth="1"/>
    <col min="4" max="4" width="16.8796296296296" customWidth="1"/>
    <col min="5" max="5" width="27.1296296296296" customWidth="1"/>
    <col min="6" max="6" width="16.8796296296296" customWidth="1"/>
  </cols>
  <sheetData>
    <row r="1" ht="15" spans="1:6">
      <c r="A1" s="1"/>
      <c r="B1" s="1"/>
      <c r="C1" s="1"/>
      <c r="D1" s="1"/>
      <c r="E1" s="1"/>
      <c r="F1" s="1"/>
    </row>
    <row r="2" ht="28.2" spans="1:6">
      <c r="A2" s="1"/>
      <c r="B2" s="2" t="s">
        <v>170</v>
      </c>
      <c r="C2" s="2"/>
      <c r="D2" s="2"/>
      <c r="E2" s="2"/>
      <c r="F2" s="2"/>
    </row>
    <row r="3" ht="15" spans="1:6">
      <c r="A3" s="1"/>
      <c r="B3" s="1"/>
      <c r="C3" s="3" t="s">
        <v>112</v>
      </c>
      <c r="D3" s="3"/>
      <c r="E3" s="3"/>
      <c r="F3" s="3"/>
    </row>
    <row r="4" ht="15" spans="1:6">
      <c r="A4" s="1"/>
      <c r="B4" s="4" t="s">
        <v>55</v>
      </c>
      <c r="C4" s="4" t="s">
        <v>171</v>
      </c>
      <c r="D4" s="4" t="s">
        <v>172</v>
      </c>
      <c r="E4" s="4" t="s">
        <v>173</v>
      </c>
      <c r="F4" s="4" t="s">
        <v>174</v>
      </c>
    </row>
    <row r="5" ht="15" spans="1:6">
      <c r="A5" s="1"/>
      <c r="B5" s="5">
        <f t="shared" ref="B5:B28" si="0">ROW()-5</f>
        <v>0</v>
      </c>
      <c r="C5" s="6" t="s">
        <v>175</v>
      </c>
      <c r="D5" s="3">
        <f>'L02-1公共预算收支（线上）'!E30</f>
        <v>5164</v>
      </c>
      <c r="E5" s="6" t="s">
        <v>176</v>
      </c>
      <c r="F5" s="3">
        <f>'L02-1公共预算收支（线上）'!H30</f>
        <v>6139</v>
      </c>
    </row>
    <row r="6" ht="15" spans="1:6">
      <c r="A6" s="1"/>
      <c r="B6" s="5">
        <f t="shared" si="0"/>
        <v>1</v>
      </c>
      <c r="C6" s="6" t="s">
        <v>177</v>
      </c>
      <c r="D6" s="3">
        <f>SUM(D7,D14,D46:D51)+0</f>
        <v>1519</v>
      </c>
      <c r="E6" s="6" t="s">
        <v>178</v>
      </c>
      <c r="F6" s="3">
        <f>SUM(F7,F46:F50)</f>
        <v>544</v>
      </c>
    </row>
    <row r="7" ht="15" spans="1:6">
      <c r="A7" s="1"/>
      <c r="B7" s="5">
        <f t="shared" si="0"/>
        <v>2</v>
      </c>
      <c r="C7" s="6" t="s">
        <v>179</v>
      </c>
      <c r="D7" s="3">
        <f>SUM(D8:D13)+0</f>
        <v>0</v>
      </c>
      <c r="E7" s="6" t="s">
        <v>180</v>
      </c>
      <c r="F7" s="3">
        <f>SUM(F8,F9)+0</f>
        <v>544</v>
      </c>
    </row>
    <row r="8" ht="15" spans="1:6">
      <c r="A8" s="1"/>
      <c r="B8" s="5">
        <f t="shared" si="0"/>
        <v>3</v>
      </c>
      <c r="C8" s="6" t="s">
        <v>181</v>
      </c>
      <c r="D8" s="3">
        <v>0</v>
      </c>
      <c r="E8" s="6" t="s">
        <v>182</v>
      </c>
      <c r="F8" s="3">
        <v>0</v>
      </c>
    </row>
    <row r="9" ht="15" spans="1:6">
      <c r="A9" s="1"/>
      <c r="B9" s="5">
        <f t="shared" si="0"/>
        <v>4</v>
      </c>
      <c r="C9" s="6" t="s">
        <v>183</v>
      </c>
      <c r="D9" s="3">
        <v>0</v>
      </c>
      <c r="E9" s="6" t="s">
        <v>184</v>
      </c>
      <c r="F9" s="3">
        <v>544</v>
      </c>
    </row>
    <row r="10" ht="15" spans="1:6">
      <c r="A10" s="1"/>
      <c r="B10" s="5">
        <f t="shared" si="0"/>
        <v>5</v>
      </c>
      <c r="C10" s="6" t="s">
        <v>185</v>
      </c>
      <c r="D10" s="3">
        <v>0</v>
      </c>
      <c r="E10" s="6"/>
      <c r="F10" s="3"/>
    </row>
    <row r="11" ht="15" spans="1:6">
      <c r="A11" s="1"/>
      <c r="B11" s="5">
        <f t="shared" si="0"/>
        <v>6</v>
      </c>
      <c r="C11" s="6" t="s">
        <v>186</v>
      </c>
      <c r="D11" s="3">
        <v>0</v>
      </c>
      <c r="E11" s="6"/>
      <c r="F11" s="3"/>
    </row>
    <row r="12" ht="15" spans="1:6">
      <c r="A12" s="1"/>
      <c r="B12" s="5">
        <f t="shared" si="0"/>
        <v>7</v>
      </c>
      <c r="C12" s="6" t="s">
        <v>187</v>
      </c>
      <c r="D12" s="3">
        <v>0</v>
      </c>
      <c r="E12" s="6"/>
      <c r="F12" s="3"/>
    </row>
    <row r="13" ht="15" spans="1:6">
      <c r="A13" s="1"/>
      <c r="B13" s="5">
        <f t="shared" si="0"/>
        <v>8</v>
      </c>
      <c r="C13" s="6" t="s">
        <v>188</v>
      </c>
      <c r="D13" s="3">
        <v>0</v>
      </c>
      <c r="E13" s="6"/>
      <c r="F13" s="3"/>
    </row>
    <row r="14" ht="15" spans="1:6">
      <c r="A14" s="1"/>
      <c r="B14" s="5">
        <f t="shared" si="0"/>
        <v>9</v>
      </c>
      <c r="C14" s="6" t="s">
        <v>189</v>
      </c>
      <c r="D14" s="3">
        <f>SUM((D15:D45))+0</f>
        <v>1199</v>
      </c>
      <c r="E14" s="6"/>
      <c r="F14" s="3"/>
    </row>
    <row r="15" ht="15" spans="1:6">
      <c r="A15" s="1"/>
      <c r="B15" s="5">
        <f t="shared" si="0"/>
        <v>10</v>
      </c>
      <c r="C15" s="6" t="s">
        <v>190</v>
      </c>
      <c r="D15" s="3">
        <v>0</v>
      </c>
      <c r="E15" s="6"/>
      <c r="F15" s="3"/>
    </row>
    <row r="16" ht="15" spans="1:6">
      <c r="A16" s="1"/>
      <c r="B16" s="5">
        <f t="shared" si="0"/>
        <v>11</v>
      </c>
      <c r="C16" s="6" t="s">
        <v>191</v>
      </c>
      <c r="D16" s="3">
        <v>0</v>
      </c>
      <c r="E16" s="6"/>
      <c r="F16" s="3"/>
    </row>
    <row r="17" ht="15" spans="1:6">
      <c r="A17" s="1"/>
      <c r="B17" s="5">
        <f t="shared" si="0"/>
        <v>12</v>
      </c>
      <c r="C17" s="6" t="s">
        <v>192</v>
      </c>
      <c r="D17" s="3">
        <v>0</v>
      </c>
      <c r="E17" s="6"/>
      <c r="F17" s="3"/>
    </row>
    <row r="18" ht="15" spans="1:6">
      <c r="A18" s="1"/>
      <c r="B18" s="5">
        <f t="shared" si="0"/>
        <v>13</v>
      </c>
      <c r="C18" s="6" t="s">
        <v>193</v>
      </c>
      <c r="D18" s="3">
        <v>0</v>
      </c>
      <c r="E18" s="6"/>
      <c r="F18" s="3"/>
    </row>
    <row r="19" ht="15" spans="1:6">
      <c r="A19" s="1"/>
      <c r="B19" s="5">
        <f t="shared" si="0"/>
        <v>14</v>
      </c>
      <c r="C19" s="6" t="s">
        <v>194</v>
      </c>
      <c r="D19" s="3">
        <v>0</v>
      </c>
      <c r="E19" s="6"/>
      <c r="F19" s="3"/>
    </row>
    <row r="20" ht="15" spans="1:6">
      <c r="A20" s="1"/>
      <c r="B20" s="5">
        <f t="shared" si="0"/>
        <v>15</v>
      </c>
      <c r="C20" s="6" t="s">
        <v>195</v>
      </c>
      <c r="D20" s="3">
        <v>0</v>
      </c>
      <c r="E20" s="6"/>
      <c r="F20" s="3"/>
    </row>
    <row r="21" ht="15" spans="1:6">
      <c r="A21" s="1"/>
      <c r="B21" s="5">
        <f t="shared" si="0"/>
        <v>16</v>
      </c>
      <c r="C21" s="6" t="s">
        <v>196</v>
      </c>
      <c r="D21" s="3">
        <v>0</v>
      </c>
      <c r="E21" s="6"/>
      <c r="F21" s="3"/>
    </row>
    <row r="22" ht="15" spans="1:6">
      <c r="A22" s="1"/>
      <c r="B22" s="5">
        <f t="shared" si="0"/>
        <v>17</v>
      </c>
      <c r="C22" s="6" t="s">
        <v>197</v>
      </c>
      <c r="D22" s="3">
        <v>378</v>
      </c>
      <c r="E22" s="6"/>
      <c r="F22" s="3"/>
    </row>
    <row r="23" ht="15" spans="1:6">
      <c r="A23" s="1"/>
      <c r="B23" s="5">
        <f t="shared" si="0"/>
        <v>18</v>
      </c>
      <c r="C23" s="6" t="s">
        <v>198</v>
      </c>
      <c r="D23" s="3">
        <v>471</v>
      </c>
      <c r="E23" s="6"/>
      <c r="F23" s="3"/>
    </row>
    <row r="24" ht="15" spans="1:6">
      <c r="A24" s="1"/>
      <c r="B24" s="5">
        <f t="shared" si="0"/>
        <v>19</v>
      </c>
      <c r="C24" s="6" t="s">
        <v>199</v>
      </c>
      <c r="D24" s="3">
        <v>0</v>
      </c>
      <c r="E24" s="6"/>
      <c r="F24" s="3"/>
    </row>
    <row r="25" ht="15" spans="1:6">
      <c r="A25" s="1"/>
      <c r="B25" s="5">
        <f t="shared" si="0"/>
        <v>20</v>
      </c>
      <c r="C25" s="6" t="s">
        <v>200</v>
      </c>
      <c r="D25" s="3">
        <v>0</v>
      </c>
      <c r="E25" s="6"/>
      <c r="F25" s="3"/>
    </row>
    <row r="26" ht="15" spans="1:6">
      <c r="A26" s="1"/>
      <c r="B26" s="5">
        <f t="shared" si="0"/>
        <v>21</v>
      </c>
      <c r="C26" s="6" t="s">
        <v>201</v>
      </c>
      <c r="D26" s="3">
        <v>0</v>
      </c>
      <c r="E26" s="6"/>
      <c r="F26" s="3"/>
    </row>
    <row r="27" ht="15" spans="1:6">
      <c r="A27" s="1"/>
      <c r="B27" s="5">
        <f t="shared" si="0"/>
        <v>22</v>
      </c>
      <c r="C27" s="6" t="s">
        <v>202</v>
      </c>
      <c r="D27" s="3">
        <v>0</v>
      </c>
      <c r="E27" s="6"/>
      <c r="F27" s="3"/>
    </row>
    <row r="28" ht="15" spans="1:6">
      <c r="A28" s="1"/>
      <c r="B28" s="5">
        <f t="shared" si="0"/>
        <v>23</v>
      </c>
      <c r="C28" s="6" t="s">
        <v>203</v>
      </c>
      <c r="D28" s="3">
        <v>0</v>
      </c>
      <c r="E28" s="6"/>
      <c r="F28" s="3"/>
    </row>
    <row r="29" ht="15" spans="1:6">
      <c r="A29" s="1"/>
      <c r="B29" s="5">
        <v>25</v>
      </c>
      <c r="C29" s="6" t="s">
        <v>204</v>
      </c>
      <c r="D29" s="3">
        <v>0</v>
      </c>
      <c r="E29" s="6"/>
      <c r="F29" s="3"/>
    </row>
    <row r="30" ht="15" spans="1:6">
      <c r="A30" s="1"/>
      <c r="B30" s="5">
        <f t="shared" ref="B30:B54" si="1">ROW()-5</f>
        <v>25</v>
      </c>
      <c r="C30" s="6" t="s">
        <v>205</v>
      </c>
      <c r="D30" s="3">
        <v>0</v>
      </c>
      <c r="E30" s="6"/>
      <c r="F30" s="3"/>
    </row>
    <row r="31" ht="15" spans="1:6">
      <c r="A31" s="1"/>
      <c r="B31" s="5">
        <f t="shared" si="1"/>
        <v>26</v>
      </c>
      <c r="C31" s="6" t="s">
        <v>206</v>
      </c>
      <c r="D31" s="3">
        <v>0</v>
      </c>
      <c r="E31" s="6"/>
      <c r="F31" s="3"/>
    </row>
    <row r="32" ht="15" spans="1:6">
      <c r="A32" s="1"/>
      <c r="B32" s="5">
        <f t="shared" si="1"/>
        <v>27</v>
      </c>
      <c r="C32" s="6" t="s">
        <v>207</v>
      </c>
      <c r="D32" s="3">
        <v>0</v>
      </c>
      <c r="E32" s="6"/>
      <c r="F32" s="3"/>
    </row>
    <row r="33" ht="15" spans="1:6">
      <c r="A33" s="1"/>
      <c r="B33" s="5">
        <f t="shared" si="1"/>
        <v>28</v>
      </c>
      <c r="C33" s="6" t="s">
        <v>208</v>
      </c>
      <c r="D33" s="3">
        <v>0</v>
      </c>
      <c r="E33" s="6"/>
      <c r="F33" s="3"/>
    </row>
    <row r="34" ht="15" spans="1:6">
      <c r="A34" s="1"/>
      <c r="B34" s="5">
        <f t="shared" si="1"/>
        <v>29</v>
      </c>
      <c r="C34" s="6" t="s">
        <v>209</v>
      </c>
      <c r="D34" s="3">
        <v>0</v>
      </c>
      <c r="E34" s="6"/>
      <c r="F34" s="3"/>
    </row>
    <row r="35" ht="15" spans="1:6">
      <c r="A35" s="1"/>
      <c r="B35" s="5">
        <f t="shared" si="1"/>
        <v>30</v>
      </c>
      <c r="C35" s="6" t="s">
        <v>210</v>
      </c>
      <c r="D35" s="3">
        <v>0</v>
      </c>
      <c r="E35" s="6"/>
      <c r="F35" s="3"/>
    </row>
    <row r="36" ht="15" spans="1:6">
      <c r="A36" s="1"/>
      <c r="B36" s="5">
        <f t="shared" si="1"/>
        <v>31</v>
      </c>
      <c r="C36" s="6" t="s">
        <v>211</v>
      </c>
      <c r="D36" s="3">
        <v>0</v>
      </c>
      <c r="E36" s="6"/>
      <c r="F36" s="3"/>
    </row>
    <row r="37" ht="15" spans="1:6">
      <c r="A37" s="1"/>
      <c r="B37" s="5">
        <f t="shared" si="1"/>
        <v>32</v>
      </c>
      <c r="C37" s="6" t="s">
        <v>212</v>
      </c>
      <c r="D37" s="3">
        <v>0</v>
      </c>
      <c r="E37" s="6"/>
      <c r="F37" s="3"/>
    </row>
    <row r="38" ht="15" spans="1:6">
      <c r="A38" s="1"/>
      <c r="B38" s="5">
        <f t="shared" si="1"/>
        <v>33</v>
      </c>
      <c r="C38" s="6" t="s">
        <v>213</v>
      </c>
      <c r="D38" s="3">
        <v>0</v>
      </c>
      <c r="E38" s="6"/>
      <c r="F38" s="3"/>
    </row>
    <row r="39" ht="15" spans="1:6">
      <c r="A39" s="1"/>
      <c r="B39" s="5">
        <f t="shared" si="1"/>
        <v>34</v>
      </c>
      <c r="C39" s="6" t="s">
        <v>214</v>
      </c>
      <c r="D39" s="3">
        <v>0</v>
      </c>
      <c r="E39" s="6"/>
      <c r="F39" s="3"/>
    </row>
    <row r="40" ht="15" spans="1:6">
      <c r="A40" s="1"/>
      <c r="B40" s="5">
        <f t="shared" si="1"/>
        <v>35</v>
      </c>
      <c r="C40" s="6" t="s">
        <v>215</v>
      </c>
      <c r="D40" s="3">
        <v>0</v>
      </c>
      <c r="E40" s="6"/>
      <c r="F40" s="3"/>
    </row>
    <row r="41" ht="15" spans="1:6">
      <c r="A41" s="1"/>
      <c r="B41" s="5">
        <f t="shared" si="1"/>
        <v>36</v>
      </c>
      <c r="C41" s="6" t="s">
        <v>216</v>
      </c>
      <c r="D41" s="3">
        <v>0</v>
      </c>
      <c r="E41" s="6"/>
      <c r="F41" s="3"/>
    </row>
    <row r="42" ht="15" spans="1:6">
      <c r="A42" s="1"/>
      <c r="B42" s="5">
        <f t="shared" si="1"/>
        <v>37</v>
      </c>
      <c r="C42" s="6" t="s">
        <v>217</v>
      </c>
      <c r="D42" s="3">
        <v>0</v>
      </c>
      <c r="E42" s="6"/>
      <c r="F42" s="3"/>
    </row>
    <row r="43" ht="15" spans="1:6">
      <c r="A43" s="1"/>
      <c r="B43" s="5">
        <f t="shared" si="1"/>
        <v>38</v>
      </c>
      <c r="C43" s="6" t="s">
        <v>218</v>
      </c>
      <c r="D43" s="3">
        <v>0</v>
      </c>
      <c r="E43" s="6"/>
      <c r="F43" s="3"/>
    </row>
    <row r="44" ht="15" spans="1:6">
      <c r="A44" s="1"/>
      <c r="B44" s="5">
        <f t="shared" si="1"/>
        <v>39</v>
      </c>
      <c r="C44" s="6" t="s">
        <v>219</v>
      </c>
      <c r="D44" s="3">
        <v>0</v>
      </c>
      <c r="E44" s="6"/>
      <c r="F44" s="3"/>
    </row>
    <row r="45" ht="15" spans="1:6">
      <c r="A45" s="1"/>
      <c r="B45" s="5">
        <f t="shared" si="1"/>
        <v>40</v>
      </c>
      <c r="C45" s="6" t="s">
        <v>220</v>
      </c>
      <c r="D45" s="3">
        <v>350</v>
      </c>
      <c r="E45" s="6"/>
      <c r="F45" s="3"/>
    </row>
    <row r="46" ht="15" spans="1:6">
      <c r="A46" s="1"/>
      <c r="B46" s="5">
        <f t="shared" si="1"/>
        <v>41</v>
      </c>
      <c r="C46" s="6" t="s">
        <v>221</v>
      </c>
      <c r="D46" s="3">
        <v>162</v>
      </c>
      <c r="E46" s="6" t="s">
        <v>222</v>
      </c>
      <c r="F46" s="3">
        <v>0</v>
      </c>
    </row>
    <row r="47" ht="15" spans="1:6">
      <c r="A47" s="1"/>
      <c r="B47" s="5">
        <f t="shared" si="1"/>
        <v>42</v>
      </c>
      <c r="C47" s="6" t="s">
        <v>223</v>
      </c>
      <c r="D47" s="3">
        <v>0</v>
      </c>
      <c r="E47" s="6" t="s">
        <v>224</v>
      </c>
      <c r="F47" s="3">
        <v>0</v>
      </c>
    </row>
    <row r="48" ht="15" spans="1:6">
      <c r="A48" s="1"/>
      <c r="B48" s="5">
        <f t="shared" si="1"/>
        <v>43</v>
      </c>
      <c r="C48" s="6" t="s">
        <v>225</v>
      </c>
      <c r="D48" s="3">
        <v>0</v>
      </c>
      <c r="E48" s="6" t="s">
        <v>226</v>
      </c>
      <c r="F48" s="3">
        <v>0</v>
      </c>
    </row>
    <row r="49" ht="15" spans="1:6">
      <c r="A49" s="1"/>
      <c r="B49" s="5">
        <f t="shared" si="1"/>
        <v>44</v>
      </c>
      <c r="C49" s="6" t="s">
        <v>227</v>
      </c>
      <c r="D49" s="3">
        <v>0</v>
      </c>
      <c r="E49" s="6" t="s">
        <v>228</v>
      </c>
      <c r="F49" s="3">
        <v>0</v>
      </c>
    </row>
    <row r="50" ht="15" spans="1:6">
      <c r="A50" s="1"/>
      <c r="B50" s="5">
        <f t="shared" si="1"/>
        <v>45</v>
      </c>
      <c r="C50" s="6" t="s">
        <v>229</v>
      </c>
      <c r="D50" s="3">
        <v>0</v>
      </c>
      <c r="E50" s="6" t="s">
        <v>230</v>
      </c>
      <c r="F50" s="3">
        <v>0</v>
      </c>
    </row>
    <row r="51" ht="15" spans="1:6">
      <c r="A51" s="1"/>
      <c r="B51" s="5">
        <f t="shared" si="1"/>
        <v>46</v>
      </c>
      <c r="C51" s="6" t="s">
        <v>231</v>
      </c>
      <c r="D51" s="3">
        <v>158</v>
      </c>
      <c r="E51" s="6"/>
      <c r="F51" s="3"/>
    </row>
    <row r="52" ht="15" spans="1:6">
      <c r="A52" s="1"/>
      <c r="B52" s="5">
        <f t="shared" si="1"/>
        <v>47</v>
      </c>
      <c r="C52" s="6" t="s">
        <v>232</v>
      </c>
      <c r="D52" s="3">
        <f>D53+0</f>
        <v>0</v>
      </c>
      <c r="E52" s="6" t="s">
        <v>233</v>
      </c>
      <c r="F52" s="3">
        <f>F53+0</f>
        <v>0</v>
      </c>
    </row>
    <row r="53" ht="15" spans="1:6">
      <c r="A53" s="1"/>
      <c r="B53" s="5">
        <f t="shared" si="1"/>
        <v>48</v>
      </c>
      <c r="C53" s="6" t="s">
        <v>234</v>
      </c>
      <c r="D53" s="3">
        <v>0</v>
      </c>
      <c r="E53" s="6" t="s">
        <v>235</v>
      </c>
      <c r="F53" s="3">
        <v>0</v>
      </c>
    </row>
    <row r="54" ht="15" spans="1:6">
      <c r="A54" s="1"/>
      <c r="B54" s="5">
        <f t="shared" si="1"/>
        <v>49</v>
      </c>
      <c r="C54" s="6" t="s">
        <v>236</v>
      </c>
      <c r="D54" s="3">
        <f>SUM(D5,D6,D52)+0</f>
        <v>6683</v>
      </c>
      <c r="E54" s="6" t="s">
        <v>237</v>
      </c>
      <c r="F54" s="3">
        <f>SUM(F5,F6,F52)+0</f>
        <v>6683</v>
      </c>
    </row>
  </sheetData>
  <mergeCells count="2">
    <mergeCell ref="B2:F2"/>
    <mergeCell ref="C3:F3"/>
  </mergeCells>
  <pageMargins left="0.7" right="0.7" top="0.75" bottom="0.75" header="0.3" footer="0.3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opLeftCell="A12" workbookViewId="0">
      <selection activeCell="M12" sqref="M12"/>
    </sheetView>
  </sheetViews>
  <sheetFormatPr defaultColWidth="9" defaultRowHeight="14.4"/>
  <cols>
    <col min="1" max="1" width="3.75" customWidth="1"/>
    <col min="2" max="2" width="7" customWidth="1"/>
    <col min="3" max="3" width="8" customWidth="1"/>
    <col min="4" max="4" width="33.1296296296296" customWidth="1"/>
    <col min="5" max="8" width="16.8796296296296" customWidth="1"/>
    <col min="9" max="9" width="9" customWidth="1"/>
  </cols>
  <sheetData>
    <row r="1" ht="28.2" spans="1:9">
      <c r="A1" s="1"/>
      <c r="B1" s="2" t="s">
        <v>238</v>
      </c>
      <c r="C1" s="2"/>
      <c r="D1" s="2"/>
      <c r="E1" s="2"/>
      <c r="F1" s="2"/>
      <c r="G1" s="2"/>
      <c r="H1" s="2"/>
      <c r="I1" s="2"/>
    </row>
    <row r="2" ht="15" spans="1:9">
      <c r="A2" s="1"/>
      <c r="B2" s="3" t="s">
        <v>112</v>
      </c>
      <c r="C2" s="3"/>
      <c r="D2" s="3"/>
      <c r="E2" s="3"/>
      <c r="F2" s="3"/>
      <c r="G2" s="3"/>
      <c r="H2" s="3"/>
      <c r="I2" s="3"/>
    </row>
    <row r="3" ht="15" spans="1:9">
      <c r="A3" s="1"/>
      <c r="B3" s="4" t="s">
        <v>55</v>
      </c>
      <c r="C3" s="4" t="s">
        <v>239</v>
      </c>
      <c r="D3" s="4" t="s">
        <v>240</v>
      </c>
      <c r="E3" s="4" t="s">
        <v>241</v>
      </c>
      <c r="F3" s="4" t="s">
        <v>242</v>
      </c>
      <c r="G3" s="4"/>
      <c r="H3" s="4"/>
      <c r="I3" s="4" t="s">
        <v>243</v>
      </c>
    </row>
    <row r="4" ht="15" spans="1:9">
      <c r="A4" s="1"/>
      <c r="B4" s="4"/>
      <c r="C4" s="4"/>
      <c r="D4" s="4"/>
      <c r="E4" s="4"/>
      <c r="F4" s="4" t="s">
        <v>244</v>
      </c>
      <c r="G4" s="4" t="s">
        <v>245</v>
      </c>
      <c r="H4" s="4" t="s">
        <v>246</v>
      </c>
      <c r="I4" s="4"/>
    </row>
    <row r="5" ht="15" spans="1:9">
      <c r="A5" s="1"/>
      <c r="B5" s="4"/>
      <c r="C5" s="4"/>
      <c r="D5" s="4"/>
      <c r="E5" s="4"/>
      <c r="F5" s="4"/>
      <c r="G5" s="4"/>
      <c r="H5" s="4"/>
      <c r="I5" s="4"/>
    </row>
    <row r="6" ht="15" spans="1:9">
      <c r="A6" s="1"/>
      <c r="B6" s="4" t="s">
        <v>247</v>
      </c>
      <c r="C6" s="6"/>
      <c r="D6" s="6" t="s">
        <v>248</v>
      </c>
      <c r="E6" s="3">
        <f>SUM(E8:E25,E27:E34)</f>
        <v>14803</v>
      </c>
      <c r="F6" s="3">
        <f>G6+H6+0</f>
        <v>11758</v>
      </c>
      <c r="G6" s="3">
        <f>SUM(G8:G25,G27:G34)+0</f>
        <v>6594</v>
      </c>
      <c r="H6" s="3">
        <f>SUM(H8:H25,H27:H34)+0</f>
        <v>5164</v>
      </c>
      <c r="I6" s="6"/>
    </row>
    <row r="7" ht="15" spans="1:9">
      <c r="A7" s="1"/>
      <c r="B7" s="4" t="s">
        <v>249</v>
      </c>
      <c r="C7" s="6" t="s">
        <v>250</v>
      </c>
      <c r="D7" s="6" t="s">
        <v>119</v>
      </c>
      <c r="E7" s="3">
        <f>SUM(E8:E25)</f>
        <v>14802</v>
      </c>
      <c r="F7" s="3">
        <f>G7+H7</f>
        <v>11710</v>
      </c>
      <c r="G7" s="3">
        <f>SUM(G8:G25)</f>
        <v>6594</v>
      </c>
      <c r="H7" s="3">
        <f>SUM(H8:H25)</f>
        <v>5116</v>
      </c>
      <c r="I7" s="6"/>
    </row>
    <row r="8" ht="15" spans="1:9">
      <c r="A8" s="1"/>
      <c r="B8" s="4" t="s">
        <v>251</v>
      </c>
      <c r="C8" s="6" t="s">
        <v>252</v>
      </c>
      <c r="D8" s="6" t="s">
        <v>121</v>
      </c>
      <c r="E8" s="3">
        <v>9260</v>
      </c>
      <c r="F8" s="3">
        <f>G8+H8+0</f>
        <v>9686</v>
      </c>
      <c r="G8" s="3">
        <v>5328</v>
      </c>
      <c r="H8" s="3">
        <f>'L02-1公共预算收支（线上）'!E6</f>
        <v>4358</v>
      </c>
      <c r="I8" s="6"/>
    </row>
    <row r="9" ht="15" spans="1:9">
      <c r="A9" s="1"/>
      <c r="B9" s="4" t="s">
        <v>253</v>
      </c>
      <c r="C9" s="6" t="s">
        <v>254</v>
      </c>
      <c r="D9" s="6" t="s">
        <v>255</v>
      </c>
      <c r="E9" s="3">
        <v>0</v>
      </c>
      <c r="F9" s="3">
        <f t="shared" ref="F9:F27" si="0">H9+G9+0</f>
        <v>0</v>
      </c>
      <c r="G9" s="3">
        <v>0</v>
      </c>
      <c r="H9" s="3">
        <v>0</v>
      </c>
      <c r="I9" s="6"/>
    </row>
    <row r="10" ht="15" spans="1:9">
      <c r="A10" s="1"/>
      <c r="B10" s="4" t="s">
        <v>256</v>
      </c>
      <c r="C10" s="6" t="s">
        <v>257</v>
      </c>
      <c r="D10" s="6" t="s">
        <v>258</v>
      </c>
      <c r="E10" s="3">
        <v>5000</v>
      </c>
      <c r="F10" s="3">
        <f t="shared" si="0"/>
        <v>1756</v>
      </c>
      <c r="G10" s="3">
        <v>1124</v>
      </c>
      <c r="H10" s="3">
        <f>'L02-1公共预算收支（线上）'!E7</f>
        <v>632</v>
      </c>
      <c r="I10" s="6"/>
    </row>
    <row r="11" ht="15" spans="1:9">
      <c r="A11" s="1"/>
      <c r="B11" s="4" t="s">
        <v>259</v>
      </c>
      <c r="C11" s="6" t="s">
        <v>260</v>
      </c>
      <c r="D11" s="6" t="s">
        <v>125</v>
      </c>
      <c r="E11" s="3">
        <v>519</v>
      </c>
      <c r="F11" s="3">
        <f t="shared" si="0"/>
        <v>221</v>
      </c>
      <c r="G11" s="3">
        <v>141</v>
      </c>
      <c r="H11" s="3">
        <f>'L02-1公共预算收支（线上）'!E8</f>
        <v>80</v>
      </c>
      <c r="I11" s="6"/>
    </row>
    <row r="12" ht="15" spans="1:9">
      <c r="A12" s="1"/>
      <c r="B12" s="4" t="s">
        <v>261</v>
      </c>
      <c r="C12" s="6" t="s">
        <v>262</v>
      </c>
      <c r="D12" s="6" t="s">
        <v>127</v>
      </c>
      <c r="E12" s="3">
        <v>0</v>
      </c>
      <c r="F12" s="3">
        <f t="shared" si="0"/>
        <v>0</v>
      </c>
      <c r="G12" s="3">
        <v>0</v>
      </c>
      <c r="H12" s="3">
        <f>'L02-1公共预算收支（线上）'!E9</f>
        <v>0</v>
      </c>
      <c r="I12" s="6"/>
    </row>
    <row r="13" ht="15" spans="1:9">
      <c r="A13" s="1"/>
      <c r="B13" s="4" t="s">
        <v>263</v>
      </c>
      <c r="C13" s="6" t="s">
        <v>264</v>
      </c>
      <c r="D13" s="6" t="s">
        <v>129</v>
      </c>
      <c r="E13" s="3">
        <v>0</v>
      </c>
      <c r="F13" s="3">
        <f t="shared" si="0"/>
        <v>0</v>
      </c>
      <c r="G13" s="3">
        <v>0</v>
      </c>
      <c r="H13" s="3">
        <f>'L02-1公共预算收支（线上）'!E10</f>
        <v>0</v>
      </c>
      <c r="I13" s="6"/>
    </row>
    <row r="14" ht="15" spans="1:9">
      <c r="A14" s="1"/>
      <c r="B14" s="4" t="s">
        <v>265</v>
      </c>
      <c r="C14" s="6" t="s">
        <v>266</v>
      </c>
      <c r="D14" s="6" t="s">
        <v>131</v>
      </c>
      <c r="E14" s="3">
        <v>18</v>
      </c>
      <c r="F14" s="3">
        <f t="shared" si="0"/>
        <v>12</v>
      </c>
      <c r="G14" s="3">
        <v>1</v>
      </c>
      <c r="H14" s="3">
        <f>'L02-1公共预算收支（线上）'!E11</f>
        <v>11</v>
      </c>
      <c r="I14" s="6"/>
    </row>
    <row r="15" ht="15" spans="1:9">
      <c r="A15" s="1"/>
      <c r="B15" s="4" t="s">
        <v>267</v>
      </c>
      <c r="C15" s="6" t="s">
        <v>268</v>
      </c>
      <c r="D15" s="6" t="s">
        <v>133</v>
      </c>
      <c r="E15" s="3">
        <v>0</v>
      </c>
      <c r="F15" s="3">
        <f t="shared" si="0"/>
        <v>0</v>
      </c>
      <c r="G15" s="3">
        <v>0</v>
      </c>
      <c r="H15" s="3">
        <f>'L02-1公共预算收支（线上）'!E12</f>
        <v>0</v>
      </c>
      <c r="I15" s="6"/>
    </row>
    <row r="16" ht="15" spans="1:9">
      <c r="A16" s="1"/>
      <c r="B16" s="4" t="s">
        <v>269</v>
      </c>
      <c r="C16" s="6" t="s">
        <v>270</v>
      </c>
      <c r="D16" s="6" t="s">
        <v>135</v>
      </c>
      <c r="E16" s="3">
        <v>0</v>
      </c>
      <c r="F16" s="3">
        <f t="shared" si="0"/>
        <v>0</v>
      </c>
      <c r="G16" s="3">
        <v>0</v>
      </c>
      <c r="H16" s="3">
        <f>'L02-1公共预算收支（线上）'!E13</f>
        <v>0</v>
      </c>
      <c r="I16" s="6"/>
    </row>
    <row r="17" ht="15" spans="1:9">
      <c r="A17" s="1"/>
      <c r="B17" s="4" t="s">
        <v>271</v>
      </c>
      <c r="C17" s="6" t="s">
        <v>272</v>
      </c>
      <c r="D17" s="6" t="s">
        <v>137</v>
      </c>
      <c r="E17" s="3">
        <v>0</v>
      </c>
      <c r="F17" s="3">
        <f t="shared" si="0"/>
        <v>0</v>
      </c>
      <c r="G17" s="3">
        <v>0</v>
      </c>
      <c r="H17" s="3">
        <f>'L02-1公共预算收支（线上）'!E14</f>
        <v>0</v>
      </c>
      <c r="I17" s="6"/>
    </row>
    <row r="18" ht="15" spans="1:9">
      <c r="A18" s="1"/>
      <c r="B18" s="4" t="s">
        <v>273</v>
      </c>
      <c r="C18" s="6" t="s">
        <v>274</v>
      </c>
      <c r="D18" s="6" t="s">
        <v>139</v>
      </c>
      <c r="E18" s="3">
        <v>0</v>
      </c>
      <c r="F18" s="3">
        <f t="shared" si="0"/>
        <v>0</v>
      </c>
      <c r="G18" s="3">
        <v>0</v>
      </c>
      <c r="H18" s="3">
        <f>'L02-1公共预算收支（线上）'!E15</f>
        <v>0</v>
      </c>
      <c r="I18" s="6"/>
    </row>
    <row r="19" ht="15" spans="1:9">
      <c r="A19" s="1"/>
      <c r="B19" s="4" t="s">
        <v>275</v>
      </c>
      <c r="C19" s="6" t="s">
        <v>276</v>
      </c>
      <c r="D19" s="6" t="s">
        <v>277</v>
      </c>
      <c r="E19" s="3">
        <v>0</v>
      </c>
      <c r="F19" s="3">
        <f t="shared" si="0"/>
        <v>0</v>
      </c>
      <c r="G19" s="3">
        <v>0</v>
      </c>
      <c r="H19" s="3">
        <v>0</v>
      </c>
      <c r="I19" s="6"/>
    </row>
    <row r="20" ht="15" spans="1:9">
      <c r="A20" s="1"/>
      <c r="B20" s="4" t="s">
        <v>278</v>
      </c>
      <c r="C20" s="6" t="s">
        <v>279</v>
      </c>
      <c r="D20" s="6" t="s">
        <v>280</v>
      </c>
      <c r="E20" s="3">
        <v>0</v>
      </c>
      <c r="F20" s="3">
        <f t="shared" si="0"/>
        <v>0</v>
      </c>
      <c r="G20" s="3">
        <v>0</v>
      </c>
      <c r="H20" s="3">
        <v>0</v>
      </c>
      <c r="I20" s="6"/>
    </row>
    <row r="21" ht="15" spans="1:9">
      <c r="A21" s="1"/>
      <c r="B21" s="4" t="s">
        <v>281</v>
      </c>
      <c r="C21" s="6" t="s">
        <v>282</v>
      </c>
      <c r="D21" s="6" t="s">
        <v>141</v>
      </c>
      <c r="E21" s="3">
        <v>0</v>
      </c>
      <c r="F21" s="3">
        <f t="shared" si="0"/>
        <v>0</v>
      </c>
      <c r="G21" s="3">
        <v>0</v>
      </c>
      <c r="H21" s="3">
        <f>'L02-1公共预算收支（线上）'!E16</f>
        <v>0</v>
      </c>
      <c r="I21" s="6"/>
    </row>
    <row r="22" ht="15" spans="1:9">
      <c r="A22" s="1"/>
      <c r="B22" s="4" t="s">
        <v>283</v>
      </c>
      <c r="C22" s="6" t="s">
        <v>284</v>
      </c>
      <c r="D22" s="6" t="s">
        <v>143</v>
      </c>
      <c r="E22" s="3">
        <v>5</v>
      </c>
      <c r="F22" s="3">
        <f t="shared" si="0"/>
        <v>35</v>
      </c>
      <c r="G22" s="3">
        <v>0</v>
      </c>
      <c r="H22" s="3">
        <f>'L02-1公共预算收支（线上）'!E17</f>
        <v>35</v>
      </c>
      <c r="I22" s="6"/>
    </row>
    <row r="23" ht="15" spans="1:9">
      <c r="A23" s="1"/>
      <c r="B23" s="4" t="s">
        <v>285</v>
      </c>
      <c r="C23" s="6" t="s">
        <v>286</v>
      </c>
      <c r="D23" s="6" t="s">
        <v>145</v>
      </c>
      <c r="E23" s="3">
        <v>0</v>
      </c>
      <c r="F23" s="3">
        <f t="shared" si="0"/>
        <v>0</v>
      </c>
      <c r="G23" s="3">
        <v>0</v>
      </c>
      <c r="H23" s="3">
        <f>'L02-1公共预算收支（线上）'!E18</f>
        <v>0</v>
      </c>
      <c r="I23" s="6"/>
    </row>
    <row r="24" ht="15" spans="1:9">
      <c r="A24" s="1"/>
      <c r="B24" s="4" t="s">
        <v>287</v>
      </c>
      <c r="C24" s="6" t="s">
        <v>288</v>
      </c>
      <c r="D24" s="6" t="s">
        <v>147</v>
      </c>
      <c r="E24" s="3">
        <v>0</v>
      </c>
      <c r="F24" s="3">
        <f t="shared" si="0"/>
        <v>0</v>
      </c>
      <c r="G24" s="3">
        <v>0</v>
      </c>
      <c r="H24" s="3">
        <f>'L02-1公共预算收支（线上）'!E19</f>
        <v>0</v>
      </c>
      <c r="I24" s="6"/>
    </row>
    <row r="25" ht="15" spans="1:9">
      <c r="A25" s="1"/>
      <c r="B25" s="4" t="s">
        <v>289</v>
      </c>
      <c r="C25" s="6" t="s">
        <v>290</v>
      </c>
      <c r="D25" s="6" t="s">
        <v>149</v>
      </c>
      <c r="E25" s="3">
        <v>0</v>
      </c>
      <c r="F25" s="3">
        <f t="shared" si="0"/>
        <v>0</v>
      </c>
      <c r="G25" s="3">
        <v>0</v>
      </c>
      <c r="H25" s="3">
        <f>'L02-1公共预算收支（线上）'!E20</f>
        <v>0</v>
      </c>
      <c r="I25" s="6"/>
    </row>
    <row r="26" ht="15" spans="1:9">
      <c r="A26" s="1"/>
      <c r="B26" s="4" t="s">
        <v>291</v>
      </c>
      <c r="C26" s="6" t="s">
        <v>292</v>
      </c>
      <c r="D26" s="6" t="s">
        <v>151</v>
      </c>
      <c r="E26" s="3">
        <f>SUM(E27:E34)</f>
        <v>1</v>
      </c>
      <c r="F26" s="3">
        <f t="shared" si="0"/>
        <v>48</v>
      </c>
      <c r="G26" s="3">
        <f>SUM(G27:G34)+0</f>
        <v>0</v>
      </c>
      <c r="H26" s="3">
        <f>'L02-1公共预算收支（线上）'!E21</f>
        <v>48</v>
      </c>
      <c r="I26" s="6"/>
    </row>
    <row r="27" ht="15" spans="1:9">
      <c r="A27" s="1"/>
      <c r="B27" s="4" t="s">
        <v>293</v>
      </c>
      <c r="C27" s="6" t="s">
        <v>294</v>
      </c>
      <c r="D27" s="6" t="s">
        <v>153</v>
      </c>
      <c r="E27" s="3">
        <v>0</v>
      </c>
      <c r="F27" s="3">
        <f t="shared" si="0"/>
        <v>0</v>
      </c>
      <c r="G27" s="3">
        <v>0</v>
      </c>
      <c r="H27" s="3">
        <f>'L02-1公共预算收支（线上）'!E22</f>
        <v>0</v>
      </c>
      <c r="I27" s="6"/>
    </row>
    <row r="28" ht="15" spans="1:9">
      <c r="A28" s="1"/>
      <c r="B28" s="4" t="s">
        <v>295</v>
      </c>
      <c r="C28" s="6" t="s">
        <v>296</v>
      </c>
      <c r="D28" s="6" t="s">
        <v>155</v>
      </c>
      <c r="E28" s="3">
        <v>0</v>
      </c>
      <c r="F28" s="3">
        <f t="shared" ref="F28:F34" si="1">H28+G28</f>
        <v>47</v>
      </c>
      <c r="G28" s="3">
        <v>0</v>
      </c>
      <c r="H28" s="3">
        <f>'L02-1公共预算收支（线上）'!E23</f>
        <v>47</v>
      </c>
      <c r="I28" s="6"/>
    </row>
    <row r="29" ht="15" spans="1:9">
      <c r="A29" s="1"/>
      <c r="B29" s="4" t="s">
        <v>297</v>
      </c>
      <c r="C29" s="6" t="s">
        <v>298</v>
      </c>
      <c r="D29" s="6" t="s">
        <v>157</v>
      </c>
      <c r="E29" s="3">
        <v>0</v>
      </c>
      <c r="F29" s="3">
        <f t="shared" si="1"/>
        <v>0</v>
      </c>
      <c r="G29" s="3">
        <v>0</v>
      </c>
      <c r="H29" s="3">
        <f>'L02-1公共预算收支（线上）'!E24</f>
        <v>0</v>
      </c>
      <c r="I29" s="6"/>
    </row>
    <row r="30" ht="15" spans="1:9">
      <c r="A30" s="1"/>
      <c r="B30" s="4" t="s">
        <v>299</v>
      </c>
      <c r="C30" s="6" t="s">
        <v>300</v>
      </c>
      <c r="D30" s="6" t="s">
        <v>159</v>
      </c>
      <c r="E30" s="3">
        <v>0</v>
      </c>
      <c r="F30" s="3">
        <f t="shared" si="1"/>
        <v>0</v>
      </c>
      <c r="G30" s="3">
        <v>0</v>
      </c>
      <c r="H30" s="3">
        <f>'L02-1公共预算收支（线上）'!E25</f>
        <v>0</v>
      </c>
      <c r="I30" s="6"/>
    </row>
    <row r="31" ht="15" spans="1:9">
      <c r="A31" s="1"/>
      <c r="B31" s="4" t="s">
        <v>301</v>
      </c>
      <c r="C31" s="6" t="s">
        <v>302</v>
      </c>
      <c r="D31" s="6" t="s">
        <v>161</v>
      </c>
      <c r="E31" s="3">
        <v>1</v>
      </c>
      <c r="F31" s="3">
        <f t="shared" si="1"/>
        <v>1</v>
      </c>
      <c r="G31" s="3">
        <v>0</v>
      </c>
      <c r="H31" s="3">
        <f>'L02-1公共预算收支（线上）'!E26</f>
        <v>1</v>
      </c>
      <c r="I31" s="6"/>
    </row>
    <row r="32" ht="15" spans="1:9">
      <c r="A32" s="1"/>
      <c r="B32" s="4" t="s">
        <v>303</v>
      </c>
      <c r="C32" s="6" t="s">
        <v>304</v>
      </c>
      <c r="D32" s="6" t="s">
        <v>163</v>
      </c>
      <c r="E32" s="3">
        <v>0</v>
      </c>
      <c r="F32" s="3">
        <f t="shared" si="1"/>
        <v>0</v>
      </c>
      <c r="G32" s="3">
        <v>0</v>
      </c>
      <c r="H32" s="3">
        <f>'L02-1公共预算收支（线上）'!E27</f>
        <v>0</v>
      </c>
      <c r="I32" s="6"/>
    </row>
    <row r="33" ht="15" spans="1:9">
      <c r="A33" s="1"/>
      <c r="B33" s="4" t="s">
        <v>305</v>
      </c>
      <c r="C33" s="6" t="s">
        <v>306</v>
      </c>
      <c r="D33" s="6" t="s">
        <v>165</v>
      </c>
      <c r="E33" s="3">
        <v>0</v>
      </c>
      <c r="F33" s="3">
        <f t="shared" si="1"/>
        <v>0</v>
      </c>
      <c r="G33" s="3">
        <v>0</v>
      </c>
      <c r="H33" s="3">
        <f>'L02-1公共预算收支（线上）'!E28</f>
        <v>0</v>
      </c>
      <c r="I33" s="6"/>
    </row>
    <row r="34" ht="15" spans="1:9">
      <c r="A34" s="1"/>
      <c r="B34" s="4" t="s">
        <v>307</v>
      </c>
      <c r="C34" s="6" t="s">
        <v>308</v>
      </c>
      <c r="D34" s="6" t="s">
        <v>167</v>
      </c>
      <c r="E34" s="3">
        <v>0</v>
      </c>
      <c r="F34" s="3">
        <f t="shared" si="1"/>
        <v>0</v>
      </c>
      <c r="G34" s="3">
        <v>0</v>
      </c>
      <c r="H34" s="3">
        <f>'L02-1公共预算收支（线上）'!E29</f>
        <v>0</v>
      </c>
      <c r="I34" s="6"/>
    </row>
  </sheetData>
  <mergeCells count="11">
    <mergeCell ref="B1:I1"/>
    <mergeCell ref="B2:I2"/>
    <mergeCell ref="F3:H3"/>
    <mergeCell ref="B3:B5"/>
    <mergeCell ref="C3:C5"/>
    <mergeCell ref="D3:D5"/>
    <mergeCell ref="E3:E5"/>
    <mergeCell ref="F4:F5"/>
    <mergeCell ref="G4:G5"/>
    <mergeCell ref="H4:H5"/>
    <mergeCell ref="I3:I5"/>
  </mergeCells>
  <pageMargins left="0.7" right="0.7" top="0.75" bottom="0.75" header="0.3" footer="0.3"/>
  <pageSetup paperSize="9" scale="99" fitToWidth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S19" sqref="S19"/>
    </sheetView>
  </sheetViews>
  <sheetFormatPr defaultColWidth="9" defaultRowHeight="14.4"/>
  <cols>
    <col min="1" max="2" width="3.75" customWidth="1"/>
    <col min="3" max="3" width="8.25" customWidth="1"/>
    <col min="4" max="4" width="33" customWidth="1"/>
    <col min="5" max="21" width="16.8796296296296" customWidth="1"/>
  </cols>
  <sheetData>
    <row r="1" ht="28.2" spans="1:21">
      <c r="A1" s="1"/>
      <c r="B1" s="2" t="s">
        <v>309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5" spans="1:21">
      <c r="A2" s="1"/>
      <c r="B2" s="3" t="s">
        <v>112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5" spans="1:21">
      <c r="A3" s="1"/>
      <c r="B3" s="7" t="s">
        <v>55</v>
      </c>
      <c r="C3" s="7" t="s">
        <v>239</v>
      </c>
      <c r="D3" s="7" t="s">
        <v>310</v>
      </c>
      <c r="E3" s="7" t="s">
        <v>174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5" spans="1:21">
      <c r="A4" s="1"/>
      <c r="B4" s="7"/>
      <c r="C4" s="7"/>
      <c r="D4" s="7"/>
      <c r="E4" s="7" t="s">
        <v>311</v>
      </c>
      <c r="F4" s="7" t="s">
        <v>312</v>
      </c>
      <c r="G4" s="7"/>
      <c r="H4" s="7"/>
      <c r="I4" s="7"/>
      <c r="J4" s="7"/>
      <c r="K4" s="7" t="s">
        <v>313</v>
      </c>
      <c r="L4" s="7"/>
      <c r="M4" s="7"/>
      <c r="N4" s="7"/>
      <c r="O4" s="7"/>
      <c r="P4" s="7"/>
      <c r="Q4" s="7"/>
      <c r="R4" s="7"/>
      <c r="S4" s="7"/>
      <c r="T4" s="7"/>
      <c r="U4" s="7"/>
    </row>
    <row r="5" ht="24" spans="1:21">
      <c r="A5" s="1"/>
      <c r="B5" s="7"/>
      <c r="C5" s="7"/>
      <c r="D5" s="7"/>
      <c r="E5" s="7"/>
      <c r="F5" s="7" t="s">
        <v>314</v>
      </c>
      <c r="G5" s="7" t="s">
        <v>315</v>
      </c>
      <c r="H5" s="7" t="s">
        <v>316</v>
      </c>
      <c r="I5" s="7" t="s">
        <v>317</v>
      </c>
      <c r="J5" s="7" t="s">
        <v>318</v>
      </c>
      <c r="K5" s="7" t="s">
        <v>319</v>
      </c>
      <c r="L5" s="7" t="s">
        <v>320</v>
      </c>
      <c r="M5" s="7" t="s">
        <v>321</v>
      </c>
      <c r="N5" s="7" t="s">
        <v>322</v>
      </c>
      <c r="O5" s="7" t="s">
        <v>323</v>
      </c>
      <c r="P5" s="7" t="s">
        <v>324</v>
      </c>
      <c r="Q5" s="7" t="s">
        <v>325</v>
      </c>
      <c r="R5" s="7" t="s">
        <v>326</v>
      </c>
      <c r="S5" s="7" t="s">
        <v>327</v>
      </c>
      <c r="T5" s="7" t="s">
        <v>328</v>
      </c>
      <c r="U5" s="7" t="s">
        <v>329</v>
      </c>
    </row>
    <row r="6" ht="15" spans="1:21">
      <c r="A6" s="1"/>
      <c r="B6" s="4">
        <v>1</v>
      </c>
      <c r="C6" s="6"/>
      <c r="D6" s="6" t="s">
        <v>330</v>
      </c>
      <c r="E6" s="3">
        <f>F6+K6+'L04支出明细（经济）-1'!E6+'L04支出明细（经济）-1'!M6+'L04支出明细（经济）-2'!E6+'L04支出明细（经济）-2'!I6+'L04支出明细（经济）-2'!L6+'L04支出明细（经济）-2'!P6+'L04支出明细（经济）-3'!E6+'L04支出明细（经济）-3'!K6+'L04支出明细（经济）-3'!N6+'L04支出明细（经济）-4'!E6+'L04支出明细（经济）-4'!H6+'L04支出明细（经济）-4'!M6+'L04支出明细（经济）-4'!P6</f>
        <v>6139</v>
      </c>
      <c r="F6" s="3">
        <f t="shared" ref="F6:F32" si="0">SUM(G6:J6)</f>
        <v>1144</v>
      </c>
      <c r="G6" s="3">
        <f>SUM(G7:G32)</f>
        <v>756</v>
      </c>
      <c r="H6" s="3">
        <f>SUM(H7:H32)</f>
        <v>288</v>
      </c>
      <c r="I6" s="3">
        <f>SUM(I7:I32)</f>
        <v>80</v>
      </c>
      <c r="J6" s="3">
        <f>SUM(J7:J32)</f>
        <v>20</v>
      </c>
      <c r="K6" s="3">
        <f>SUM(L6:U6)</f>
        <v>939</v>
      </c>
      <c r="L6" s="3">
        <f t="shared" ref="L6:U6" si="1">SUM(L7:L32)</f>
        <v>267</v>
      </c>
      <c r="M6" s="3">
        <f t="shared" si="1"/>
        <v>0</v>
      </c>
      <c r="N6" s="3">
        <f t="shared" si="1"/>
        <v>0</v>
      </c>
      <c r="O6" s="3">
        <f t="shared" si="1"/>
        <v>0</v>
      </c>
      <c r="P6" s="3">
        <f t="shared" si="1"/>
        <v>316</v>
      </c>
      <c r="Q6" s="3">
        <f t="shared" si="1"/>
        <v>4</v>
      </c>
      <c r="R6" s="3">
        <f t="shared" si="1"/>
        <v>0</v>
      </c>
      <c r="S6" s="3">
        <f t="shared" si="1"/>
        <v>0</v>
      </c>
      <c r="T6" s="3">
        <f t="shared" si="1"/>
        <v>132</v>
      </c>
      <c r="U6" s="3">
        <f t="shared" si="1"/>
        <v>220</v>
      </c>
    </row>
    <row r="7" ht="15" spans="1:21">
      <c r="A7" s="1"/>
      <c r="B7" s="4">
        <v>2</v>
      </c>
      <c r="C7" s="6" t="s">
        <v>331</v>
      </c>
      <c r="D7" s="6" t="s">
        <v>120</v>
      </c>
      <c r="E7" s="3">
        <f>F7+K7+'L04支出明细（经济）-1'!E7+'L04支出明细（经济）-1'!M7+'L04支出明细（经济）-2'!E7+'L04支出明细（经济）-2'!I7+'L04支出明细（经济）-2'!L7+'L04支出明细（经济）-2'!P7+'L04支出明细（经济）-3'!E7+'L04支出明细（经济）-3'!K7+'L04支出明细（经济）-3'!N7+'L04支出明细（经济）-4'!E7+'L04支出明细（经济）-4'!H7+'L04支出明细（经济）-4'!M7+'L04支出明细（经济）-4'!P7</f>
        <v>1311</v>
      </c>
      <c r="F7" s="3">
        <f t="shared" si="0"/>
        <v>406</v>
      </c>
      <c r="G7" s="3">
        <v>385</v>
      </c>
      <c r="H7" s="3">
        <v>5</v>
      </c>
      <c r="I7" s="3">
        <v>0</v>
      </c>
      <c r="J7" s="3">
        <v>16</v>
      </c>
      <c r="K7" s="3">
        <f t="shared" ref="K6:K32" si="2">SUM(L7:U7)</f>
        <v>789</v>
      </c>
      <c r="L7" s="3">
        <v>253</v>
      </c>
      <c r="M7" s="3">
        <v>0</v>
      </c>
      <c r="N7" s="3">
        <v>0</v>
      </c>
      <c r="O7" s="3">
        <v>0</v>
      </c>
      <c r="P7" s="3">
        <v>285</v>
      </c>
      <c r="Q7" s="3">
        <v>4</v>
      </c>
      <c r="R7" s="3">
        <v>0</v>
      </c>
      <c r="S7" s="3">
        <v>0</v>
      </c>
      <c r="T7" s="3">
        <v>132</v>
      </c>
      <c r="U7" s="3">
        <v>115</v>
      </c>
    </row>
    <row r="8" ht="15" spans="1:21">
      <c r="A8" s="1"/>
      <c r="B8" s="4">
        <v>3</v>
      </c>
      <c r="C8" s="6" t="s">
        <v>332</v>
      </c>
      <c r="D8" s="6" t="s">
        <v>122</v>
      </c>
      <c r="E8" s="3">
        <f>F8+K8+'L04支出明细（经济）-1'!E8+'L04支出明细（经济）-1'!M8+'L04支出明细（经济）-2'!E8+'L04支出明细（经济）-2'!I8+'L04支出明细（经济）-2'!L8+'L04支出明细（经济）-2'!P8+'L04支出明细（经济）-3'!E8+'L04支出明细（经济）-3'!K8+'L04支出明细（经济）-3'!N8+'L04支出明细（经济）-4'!E8+'L04支出明细（经济）-4'!H8+'L04支出明细（经济）-4'!M8+'L04支出明细（经济）-4'!P8</f>
        <v>0</v>
      </c>
      <c r="F8" s="3">
        <f t="shared" si="0"/>
        <v>0</v>
      </c>
      <c r="G8" s="3">
        <v>0</v>
      </c>
      <c r="H8" s="3">
        <v>0</v>
      </c>
      <c r="I8" s="3">
        <v>0</v>
      </c>
      <c r="J8" s="3">
        <v>0</v>
      </c>
      <c r="K8" s="3">
        <f t="shared" si="2"/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</row>
    <row r="9" ht="15" spans="1:21">
      <c r="A9" s="1"/>
      <c r="B9" s="4">
        <v>4</v>
      </c>
      <c r="C9" s="6" t="s">
        <v>333</v>
      </c>
      <c r="D9" s="6" t="s">
        <v>124</v>
      </c>
      <c r="E9" s="3">
        <f>F9+K9+'L04支出明细（经济）-1'!E9+'L04支出明细（经济）-1'!M9+'L04支出明细（经济）-2'!E9+'L04支出明细（经济）-2'!I9+'L04支出明细（经济）-2'!L9+'L04支出明细（经济）-2'!P9+'L04支出明细（经济）-3'!E9+'L04支出明细（经济）-3'!K9+'L04支出明细（经济）-3'!N9+'L04支出明细（经济）-4'!E9+'L04支出明细（经济）-4'!H9+'L04支出明细（经济）-4'!M9+'L04支出明细（经济）-4'!P9</f>
        <v>0</v>
      </c>
      <c r="F9" s="3">
        <f t="shared" si="0"/>
        <v>0</v>
      </c>
      <c r="G9" s="3">
        <v>0</v>
      </c>
      <c r="H9" s="3">
        <v>0</v>
      </c>
      <c r="I9" s="3">
        <v>0</v>
      </c>
      <c r="J9" s="3">
        <v>0</v>
      </c>
      <c r="K9" s="3">
        <f t="shared" si="2"/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</row>
    <row r="10" ht="15" spans="1:21">
      <c r="A10" s="1"/>
      <c r="B10" s="4">
        <v>5</v>
      </c>
      <c r="C10" s="6" t="s">
        <v>334</v>
      </c>
      <c r="D10" s="6" t="s">
        <v>126</v>
      </c>
      <c r="E10" s="3">
        <f>F10+K10+'L04支出明细（经济）-1'!E10+'L04支出明细（经济）-1'!M10+'L04支出明细（经济）-2'!E10+'L04支出明细（经济）-2'!I10+'L04支出明细（经济）-2'!L10+'L04支出明细（经济）-2'!P10+'L04支出明细（经济）-3'!E10+'L04支出明细（经济）-3'!K10+'L04支出明细（经济）-3'!N10+'L04支出明细（经济）-4'!E10+'L04支出明细（经济）-4'!H10+'L04支出明细（经济）-4'!M10+'L04支出明细（经济）-4'!P10</f>
        <v>0</v>
      </c>
      <c r="F10" s="3">
        <f t="shared" si="0"/>
        <v>0</v>
      </c>
      <c r="G10" s="3">
        <v>0</v>
      </c>
      <c r="H10" s="3">
        <v>0</v>
      </c>
      <c r="I10" s="3">
        <v>0</v>
      </c>
      <c r="J10" s="3">
        <v>0</v>
      </c>
      <c r="K10" s="3">
        <f t="shared" si="2"/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</row>
    <row r="11" ht="15" spans="1:21">
      <c r="A11" s="1"/>
      <c r="B11" s="4">
        <v>6</v>
      </c>
      <c r="C11" s="6" t="s">
        <v>335</v>
      </c>
      <c r="D11" s="6" t="s">
        <v>128</v>
      </c>
      <c r="E11" s="3">
        <f>F11+K11+'L04支出明细（经济）-1'!E11+'L04支出明细（经济）-1'!M11+'L04支出明细（经济）-2'!E11+'L04支出明细（经济）-2'!I11+'L04支出明细（经济）-2'!L11+'L04支出明细（经济）-2'!P11+'L04支出明细（经济）-3'!E11+'L04支出明细（经济）-3'!K11+'L04支出明细（经济）-3'!N11+'L04支出明细（经济）-4'!E11+'L04支出明细（经济）-4'!H11+'L04支出明细（经济）-4'!M11+'L04支出明细（经济）-4'!P11</f>
        <v>139</v>
      </c>
      <c r="F11" s="3">
        <f t="shared" si="0"/>
        <v>101</v>
      </c>
      <c r="G11" s="3">
        <v>0</v>
      </c>
      <c r="H11" s="3">
        <v>101</v>
      </c>
      <c r="I11" s="3">
        <v>0</v>
      </c>
      <c r="J11" s="3">
        <v>0</v>
      </c>
      <c r="K11" s="3">
        <f t="shared" si="2"/>
        <v>38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38</v>
      </c>
    </row>
    <row r="12" ht="15" spans="1:21">
      <c r="A12" s="1"/>
      <c r="B12" s="4">
        <v>7</v>
      </c>
      <c r="C12" s="6" t="s">
        <v>336</v>
      </c>
      <c r="D12" s="6" t="s">
        <v>130</v>
      </c>
      <c r="E12" s="3">
        <f>F12+K12+'L04支出明细（经济）-1'!E12+'L04支出明细（经济）-1'!M12+'L04支出明细（经济）-2'!E12+'L04支出明细（经济）-2'!I12+'L04支出明细（经济）-2'!L12+'L04支出明细（经济）-2'!P12+'L04支出明细（经济）-3'!E12+'L04支出明细（经济）-3'!K12+'L04支出明细（经济）-3'!N12+'L04支出明细（经济）-4'!E12+'L04支出明细（经济）-4'!H12+'L04支出明细（经济）-4'!M12+'L04支出明细（经济）-4'!P12</f>
        <v>0</v>
      </c>
      <c r="F12" s="3">
        <f t="shared" si="0"/>
        <v>0</v>
      </c>
      <c r="G12" s="3">
        <v>0</v>
      </c>
      <c r="H12" s="3">
        <v>0</v>
      </c>
      <c r="I12" s="3">
        <v>0</v>
      </c>
      <c r="J12" s="3">
        <v>0</v>
      </c>
      <c r="K12" s="3">
        <f t="shared" si="2"/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</row>
    <row r="13" ht="15" spans="1:21">
      <c r="A13" s="1"/>
      <c r="B13" s="4">
        <v>8</v>
      </c>
      <c r="C13" s="6" t="s">
        <v>337</v>
      </c>
      <c r="D13" s="6" t="s">
        <v>132</v>
      </c>
      <c r="E13" s="3">
        <f>F13+K13+'L04支出明细（经济）-1'!E13+'L04支出明细（经济）-1'!M13+'L04支出明细（经济）-2'!E13+'L04支出明细（经济）-2'!I13+'L04支出明细（经济）-2'!L13+'L04支出明细（经济）-2'!P13+'L04支出明细（经济）-3'!E13+'L04支出明细（经济）-3'!K13+'L04支出明细（经济）-3'!N13+'L04支出明细（经济）-4'!E13+'L04支出明细（经济）-4'!H13+'L04支出明细（经济）-4'!M13+'L04支出明细（经济）-4'!P13</f>
        <v>5</v>
      </c>
      <c r="F13" s="3">
        <f t="shared" si="0"/>
        <v>0</v>
      </c>
      <c r="G13" s="3">
        <v>0</v>
      </c>
      <c r="H13" s="3">
        <v>0</v>
      </c>
      <c r="I13" s="3">
        <v>0</v>
      </c>
      <c r="J13" s="3">
        <v>0</v>
      </c>
      <c r="K13" s="3">
        <f t="shared" si="2"/>
        <v>5</v>
      </c>
      <c r="L13" s="3">
        <v>5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</row>
    <row r="14" ht="15" spans="1:21">
      <c r="A14" s="1"/>
      <c r="B14" s="4">
        <v>9</v>
      </c>
      <c r="C14" s="6" t="s">
        <v>338</v>
      </c>
      <c r="D14" s="6" t="s">
        <v>134</v>
      </c>
      <c r="E14" s="3">
        <f>F14+K14+'L04支出明细（经济）-1'!E14+'L04支出明细（经济）-1'!M14+'L04支出明细（经济）-2'!E14+'L04支出明细（经济）-2'!I14+'L04支出明细（经济）-2'!L14+'L04支出明细（经济）-2'!P14+'L04支出明细（经济）-3'!E14+'L04支出明细（经济）-3'!K14+'L04支出明细（经济）-3'!N14+'L04支出明细（经济）-4'!E14+'L04支出明细（经济）-4'!H14+'L04支出明细（经济）-4'!M14+'L04支出明细（经济）-4'!P14</f>
        <v>744</v>
      </c>
      <c r="F14" s="3">
        <f t="shared" si="0"/>
        <v>100</v>
      </c>
      <c r="G14" s="3">
        <v>0</v>
      </c>
      <c r="H14" s="3">
        <v>100</v>
      </c>
      <c r="I14" s="3">
        <v>0</v>
      </c>
      <c r="J14" s="3">
        <v>0</v>
      </c>
      <c r="K14" s="3">
        <f t="shared" si="2"/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</row>
    <row r="15" ht="15" spans="1:21">
      <c r="A15" s="1"/>
      <c r="B15" s="4">
        <v>10</v>
      </c>
      <c r="C15" s="6" t="s">
        <v>339</v>
      </c>
      <c r="D15" s="6" t="s">
        <v>136</v>
      </c>
      <c r="E15" s="3">
        <f>F15+K15+'L04支出明细（经济）-1'!E15+'L04支出明细（经济）-1'!M15+'L04支出明细（经济）-2'!E15+'L04支出明细（经济）-2'!I15+'L04支出明细（经济）-2'!L15+'L04支出明细（经济）-2'!P15+'L04支出明细（经济）-3'!E15+'L04支出明细（经济）-3'!K15+'L04支出明细（经济）-3'!N15+'L04支出明细（经济）-4'!E15+'L04支出明细（经济）-4'!H15+'L04支出明细（经济）-4'!M15+'L04支出明细（经济）-4'!P15</f>
        <v>165</v>
      </c>
      <c r="F15" s="3">
        <f t="shared" si="0"/>
        <v>76</v>
      </c>
      <c r="G15" s="3">
        <v>0</v>
      </c>
      <c r="H15" s="3">
        <v>76</v>
      </c>
      <c r="I15" s="3">
        <v>0</v>
      </c>
      <c r="J15" s="3">
        <v>0</v>
      </c>
      <c r="K15" s="3">
        <f t="shared" si="2"/>
        <v>77</v>
      </c>
      <c r="L15" s="3">
        <v>9</v>
      </c>
      <c r="M15" s="3">
        <v>0</v>
      </c>
      <c r="N15" s="3">
        <v>0</v>
      </c>
      <c r="O15" s="3">
        <v>0</v>
      </c>
      <c r="P15" s="3">
        <v>1</v>
      </c>
      <c r="Q15" s="3">
        <v>0</v>
      </c>
      <c r="R15" s="3">
        <v>0</v>
      </c>
      <c r="S15" s="3">
        <v>0</v>
      </c>
      <c r="T15" s="3">
        <v>0</v>
      </c>
      <c r="U15" s="3">
        <v>67</v>
      </c>
    </row>
    <row r="16" ht="15" spans="1:21">
      <c r="A16" s="1"/>
      <c r="B16" s="4">
        <v>11</v>
      </c>
      <c r="C16" s="6" t="s">
        <v>340</v>
      </c>
      <c r="D16" s="6" t="s">
        <v>138</v>
      </c>
      <c r="E16" s="3">
        <f>F16+K16+'L04支出明细（经济）-1'!E16+'L04支出明细（经济）-1'!M16+'L04支出明细（经济）-2'!E16+'L04支出明细（经济）-2'!I16+'L04支出明细（经济）-2'!L16+'L04支出明细（经济）-2'!P16+'L04支出明细（经济）-3'!E16+'L04支出明细（经济）-3'!K16+'L04支出明细（经济）-3'!N16+'L04支出明细（经济）-4'!E16+'L04支出明细（经济）-4'!H16+'L04支出明细（经济）-4'!M16+'L04支出明细（经济）-4'!P16</f>
        <v>0</v>
      </c>
      <c r="F16" s="3">
        <f t="shared" si="0"/>
        <v>0</v>
      </c>
      <c r="G16" s="3">
        <v>0</v>
      </c>
      <c r="H16" s="3">
        <v>0</v>
      </c>
      <c r="I16" s="3">
        <v>0</v>
      </c>
      <c r="J16" s="3">
        <v>0</v>
      </c>
      <c r="K16" s="3">
        <f t="shared" si="2"/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</row>
    <row r="17" ht="15" spans="1:21">
      <c r="A17" s="1"/>
      <c r="B17" s="4">
        <v>12</v>
      </c>
      <c r="C17" s="6" t="s">
        <v>341</v>
      </c>
      <c r="D17" s="6" t="s">
        <v>140</v>
      </c>
      <c r="E17" s="3">
        <f>F17+K17+'L04支出明细（经济）-1'!E17+'L04支出明细（经济）-1'!M17+'L04支出明细（经济）-2'!E17+'L04支出明细（经济）-2'!I17+'L04支出明细（经济）-2'!L17+'L04支出明细（经济）-2'!P17+'L04支出明细（经济）-3'!E17+'L04支出明细（经济）-3'!K17+'L04支出明细（经济）-3'!N17+'L04支出明细（经济）-4'!E17+'L04支出明细（经济）-4'!H17+'L04支出明细（经济）-4'!M17+'L04支出明细（经济）-4'!P17</f>
        <v>0</v>
      </c>
      <c r="F17" s="3">
        <f t="shared" si="0"/>
        <v>0</v>
      </c>
      <c r="G17" s="3">
        <v>0</v>
      </c>
      <c r="H17" s="3">
        <v>0</v>
      </c>
      <c r="I17" s="3">
        <v>0</v>
      </c>
      <c r="J17" s="3">
        <v>0</v>
      </c>
      <c r="K17" s="3">
        <f t="shared" si="2"/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</row>
    <row r="18" ht="15" spans="1:21">
      <c r="A18" s="1"/>
      <c r="B18" s="4">
        <v>13</v>
      </c>
      <c r="C18" s="6" t="s">
        <v>342</v>
      </c>
      <c r="D18" s="6" t="s">
        <v>142</v>
      </c>
      <c r="E18" s="3">
        <f>F18+K18+'L04支出明细（经济）-1'!E18+'L04支出明细（经济）-1'!M18+'L04支出明细（经济）-2'!E18+'L04支出明细（经济）-2'!I18+'L04支出明细（经济）-2'!L18+'L04支出明细（经济）-2'!P18+'L04支出明细（经济）-3'!E18+'L04支出明细（经济）-3'!K18+'L04支出明细（经济）-3'!N18+'L04支出明细（经济）-4'!E18+'L04支出明细（经济）-4'!H18+'L04支出明细（经济）-4'!M18+'L04支出明细（经济）-4'!P18</f>
        <v>1131</v>
      </c>
      <c r="F18" s="3">
        <f t="shared" si="0"/>
        <v>316</v>
      </c>
      <c r="G18" s="3">
        <v>306</v>
      </c>
      <c r="H18" s="3">
        <v>6</v>
      </c>
      <c r="I18" s="3">
        <v>0</v>
      </c>
      <c r="J18" s="3">
        <v>4</v>
      </c>
      <c r="K18" s="3">
        <f t="shared" si="2"/>
        <v>30</v>
      </c>
      <c r="L18" s="3">
        <v>0</v>
      </c>
      <c r="M18" s="3">
        <v>0</v>
      </c>
      <c r="N18" s="3">
        <v>0</v>
      </c>
      <c r="O18" s="3">
        <v>0</v>
      </c>
      <c r="P18" s="3">
        <v>30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</row>
    <row r="19" ht="15" spans="1:21">
      <c r="A19" s="1"/>
      <c r="B19" s="4">
        <v>14</v>
      </c>
      <c r="C19" s="6" t="s">
        <v>343</v>
      </c>
      <c r="D19" s="6" t="s">
        <v>144</v>
      </c>
      <c r="E19" s="3">
        <f>F19+K19+'L04支出明细（经济）-1'!E19+'L04支出明细（经济）-1'!M19+'L04支出明细（经济）-2'!E19+'L04支出明细（经济）-2'!I19+'L04支出明细（经济）-2'!L19+'L04支出明细（经济）-2'!P19+'L04支出明细（经济）-3'!E19+'L04支出明细（经济）-3'!K19+'L04支出明细（经济）-3'!N19+'L04支出明细（经济）-4'!E19+'L04支出明细（经济）-4'!H19+'L04支出明细（经济）-4'!M19+'L04支出明细（经济）-4'!P19</f>
        <v>85</v>
      </c>
      <c r="F19" s="3">
        <f t="shared" si="0"/>
        <v>0</v>
      </c>
      <c r="G19" s="3">
        <v>0</v>
      </c>
      <c r="H19" s="3">
        <v>0</v>
      </c>
      <c r="I19" s="3">
        <v>0</v>
      </c>
      <c r="J19" s="3">
        <v>0</v>
      </c>
      <c r="K19" s="3">
        <f t="shared" si="2"/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</row>
    <row r="20" ht="15" spans="1:21">
      <c r="A20" s="1"/>
      <c r="B20" s="4">
        <v>15</v>
      </c>
      <c r="C20" s="6" t="s">
        <v>344</v>
      </c>
      <c r="D20" s="6" t="s">
        <v>146</v>
      </c>
      <c r="E20" s="3">
        <f>F20+K20+'L04支出明细（经济）-1'!E20+'L04支出明细（经济）-1'!M20+'L04支出明细（经济）-2'!E20+'L04支出明细（经济）-2'!I20+'L04支出明细（经济）-2'!L20+'L04支出明细（经济）-2'!P20+'L04支出明细（经济）-3'!E20+'L04支出明细（经济）-3'!K20+'L04支出明细（经济）-3'!N20+'L04支出明细（经济）-4'!E20+'L04支出明细（经济）-4'!H20+'L04支出明细（经济）-4'!M20+'L04支出明细（经济）-4'!P20</f>
        <v>2414</v>
      </c>
      <c r="F20" s="3">
        <f t="shared" si="0"/>
        <v>0</v>
      </c>
      <c r="G20" s="3">
        <v>0</v>
      </c>
      <c r="H20" s="3">
        <v>0</v>
      </c>
      <c r="I20" s="3">
        <v>0</v>
      </c>
      <c r="J20" s="3">
        <v>0</v>
      </c>
      <c r="K20" s="3">
        <f t="shared" si="2"/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</row>
    <row r="21" ht="15" spans="1:21">
      <c r="A21" s="1"/>
      <c r="B21" s="4">
        <v>16</v>
      </c>
      <c r="C21" s="6" t="s">
        <v>345</v>
      </c>
      <c r="D21" s="6" t="s">
        <v>148</v>
      </c>
      <c r="E21" s="3">
        <f>F21+K21+'L04支出明细（经济）-1'!E21+'L04支出明细（经济）-1'!M21+'L04支出明细（经济）-2'!E21+'L04支出明细（经济）-2'!I21+'L04支出明细（经济）-2'!L21+'L04支出明细（经济）-2'!P21+'L04支出明细（经济）-3'!E21+'L04支出明细（经济）-3'!K21+'L04支出明细（经济）-3'!N21+'L04支出明细（经济）-4'!E21+'L04支出明细（经济）-4'!H21+'L04支出明细（经济）-4'!M21+'L04支出明细（经济）-4'!P21</f>
        <v>0</v>
      </c>
      <c r="F21" s="3">
        <f t="shared" si="0"/>
        <v>0</v>
      </c>
      <c r="G21" s="3">
        <v>0</v>
      </c>
      <c r="H21" s="3">
        <v>0</v>
      </c>
      <c r="I21" s="3">
        <v>0</v>
      </c>
      <c r="J21" s="3">
        <v>0</v>
      </c>
      <c r="K21" s="3">
        <f t="shared" si="2"/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</row>
    <row r="22" ht="15" spans="1:21">
      <c r="A22" s="1"/>
      <c r="B22" s="4">
        <v>17</v>
      </c>
      <c r="C22" s="6" t="s">
        <v>346</v>
      </c>
      <c r="D22" s="6" t="s">
        <v>150</v>
      </c>
      <c r="E22" s="3">
        <f>F22+K22+'L04支出明细（经济）-1'!E22+'L04支出明细（经济）-1'!M22+'L04支出明细（经济）-2'!E22+'L04支出明细（经济）-2'!I22+'L04支出明细（经济）-2'!L22+'L04支出明细（经济）-2'!P22+'L04支出明细（经济）-3'!E22+'L04支出明细（经济）-3'!K22+'L04支出明细（经济）-3'!N22+'L04支出明细（经济）-4'!E22+'L04支出明细（经济）-4'!H22+'L04支出明细（经济）-4'!M22+'L04支出明细（经济）-4'!P22</f>
        <v>0</v>
      </c>
      <c r="F22" s="3">
        <f t="shared" si="0"/>
        <v>0</v>
      </c>
      <c r="G22" s="3">
        <v>0</v>
      </c>
      <c r="H22" s="3">
        <v>0</v>
      </c>
      <c r="I22" s="3">
        <v>0</v>
      </c>
      <c r="J22" s="3">
        <v>0</v>
      </c>
      <c r="K22" s="3">
        <f t="shared" si="2"/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</row>
    <row r="23" ht="15" spans="1:21">
      <c r="A23" s="1"/>
      <c r="B23" s="4">
        <v>18</v>
      </c>
      <c r="C23" s="6" t="s">
        <v>347</v>
      </c>
      <c r="D23" s="6" t="s">
        <v>152</v>
      </c>
      <c r="E23" s="3">
        <f>F23+K23+'L04支出明细（经济）-1'!E23+'L04支出明细（经济）-1'!M23+'L04支出明细（经济）-2'!E23+'L04支出明细（经济）-2'!I23+'L04支出明细（经济）-2'!L23+'L04支出明细（经济）-2'!P23+'L04支出明细（经济）-3'!E23+'L04支出明细（经济）-3'!K23+'L04支出明细（经济）-3'!N23+'L04支出明细（经济）-4'!E23+'L04支出明细（经济）-4'!H23+'L04支出明细（经济）-4'!M23+'L04支出明细（经济）-4'!P23</f>
        <v>0</v>
      </c>
      <c r="F23" s="3">
        <f t="shared" si="0"/>
        <v>0</v>
      </c>
      <c r="G23" s="3">
        <v>0</v>
      </c>
      <c r="H23" s="3">
        <v>0</v>
      </c>
      <c r="I23" s="3">
        <v>0</v>
      </c>
      <c r="J23" s="3">
        <v>0</v>
      </c>
      <c r="K23" s="3">
        <f t="shared" si="2"/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</row>
    <row r="24" ht="15" spans="1:21">
      <c r="A24" s="1"/>
      <c r="B24" s="4">
        <v>19</v>
      </c>
      <c r="C24" s="6" t="s">
        <v>348</v>
      </c>
      <c r="D24" s="6" t="s">
        <v>154</v>
      </c>
      <c r="E24" s="3">
        <f>F24+K24+'L04支出明细（经济）-1'!E24+'L04支出明细（经济）-1'!M24+'L04支出明细（经济）-2'!E24+'L04支出明细（经济）-2'!I24+'L04支出明细（经济）-2'!L24+'L04支出明细（经济）-2'!P24+'L04支出明细（经济）-3'!E24+'L04支出明细（经济）-3'!K24+'L04支出明细（经济）-3'!N24+'L04支出明细（经济）-4'!E24+'L04支出明细（经济）-4'!H24+'L04支出明细（经济）-4'!M24+'L04支出明细（经济）-4'!P24</f>
        <v>0</v>
      </c>
      <c r="F24" s="3">
        <f t="shared" si="0"/>
        <v>0</v>
      </c>
      <c r="G24" s="3">
        <v>0</v>
      </c>
      <c r="H24" s="3">
        <v>0</v>
      </c>
      <c r="I24" s="3">
        <v>0</v>
      </c>
      <c r="J24" s="3">
        <v>0</v>
      </c>
      <c r="K24" s="3">
        <f t="shared" si="2"/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</row>
    <row r="25" ht="15" spans="1:21">
      <c r="A25" s="1"/>
      <c r="B25" s="4">
        <v>20</v>
      </c>
      <c r="C25" s="6" t="s">
        <v>349</v>
      </c>
      <c r="D25" s="6" t="s">
        <v>156</v>
      </c>
      <c r="E25" s="3">
        <f>F25+K25+'L04支出明细（经济）-1'!E25+'L04支出明细（经济）-1'!M25+'L04支出明细（经济）-2'!E25+'L04支出明细（经济）-2'!I25+'L04支出明细（经济）-2'!L25+'L04支出明细（经济）-2'!P25+'L04支出明细（经济）-3'!E25+'L04支出明细（经济）-3'!K25+'L04支出明细（经济）-3'!N25+'L04支出明细（经济）-4'!E25+'L04支出明细（经济）-4'!H25+'L04支出明细（经济）-4'!M25+'L04支出明细（经济）-4'!P25</f>
        <v>145</v>
      </c>
      <c r="F25" s="3">
        <f t="shared" si="0"/>
        <v>145</v>
      </c>
      <c r="G25" s="3">
        <v>65</v>
      </c>
      <c r="H25" s="3">
        <v>0</v>
      </c>
      <c r="I25" s="3">
        <v>80</v>
      </c>
      <c r="J25" s="3">
        <v>0</v>
      </c>
      <c r="K25" s="3">
        <f t="shared" si="2"/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</row>
    <row r="26" ht="15" spans="1:21">
      <c r="A26" s="1"/>
      <c r="B26" s="4">
        <v>21</v>
      </c>
      <c r="C26" s="6" t="s">
        <v>350</v>
      </c>
      <c r="D26" s="6" t="s">
        <v>158</v>
      </c>
      <c r="E26" s="3">
        <f>F26+K26+'L04支出明细（经济）-1'!E26+'L04支出明细（经济）-1'!M26+'L04支出明细（经济）-2'!E26+'L04支出明细（经济）-2'!I26+'L04支出明细（经济）-2'!L26+'L04支出明细（经济）-2'!P26+'L04支出明细（经济）-3'!E26+'L04支出明细（经济）-3'!K26+'L04支出明细（经济）-3'!N26+'L04支出明细（经济）-4'!E26+'L04支出明细（经济）-4'!H26+'L04支出明细（经济）-4'!M26+'L04支出明细（经济）-4'!P26</f>
        <v>0</v>
      </c>
      <c r="F26" s="3">
        <f t="shared" si="0"/>
        <v>0</v>
      </c>
      <c r="G26" s="3">
        <v>0</v>
      </c>
      <c r="H26" s="3">
        <v>0</v>
      </c>
      <c r="I26" s="3">
        <v>0</v>
      </c>
      <c r="J26" s="3">
        <v>0</v>
      </c>
      <c r="K26" s="3">
        <f t="shared" si="2"/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</row>
    <row r="27" ht="15" spans="1:21">
      <c r="A27" s="1"/>
      <c r="B27" s="4">
        <v>22</v>
      </c>
      <c r="C27" s="6" t="s">
        <v>351</v>
      </c>
      <c r="D27" s="6" t="s">
        <v>160</v>
      </c>
      <c r="E27" s="3">
        <f>F27+K27+'L04支出明细（经济）-1'!E27+'L04支出明细（经济）-1'!M27+'L04支出明细（经济）-2'!E27+'L04支出明细（经济）-2'!I27+'L04支出明细（经济）-2'!L27+'L04支出明细（经济）-2'!P27+'L04支出明细（经济）-3'!E27+'L04支出明细（经济）-3'!K27+'L04支出明细（经济）-3'!N27+'L04支出明细（经济）-4'!E27+'L04支出明细（经济）-4'!H27+'L04支出明细（经济）-4'!M27+'L04支出明细（经济）-4'!P27</f>
        <v>0</v>
      </c>
      <c r="F27" s="3">
        <f t="shared" si="0"/>
        <v>0</v>
      </c>
      <c r="G27" s="3">
        <v>0</v>
      </c>
      <c r="H27" s="3">
        <v>0</v>
      </c>
      <c r="I27" s="3">
        <v>0</v>
      </c>
      <c r="J27" s="3">
        <v>0</v>
      </c>
      <c r="K27" s="3">
        <f t="shared" si="2"/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</row>
    <row r="28" ht="15" spans="1:21">
      <c r="A28" s="1"/>
      <c r="B28" s="4">
        <v>23</v>
      </c>
      <c r="C28" s="6" t="s">
        <v>352</v>
      </c>
      <c r="D28" s="6" t="s">
        <v>162</v>
      </c>
      <c r="E28" s="3">
        <f>F28+K28+'L04支出明细（经济）-1'!E28+'L04支出明细（经济）-1'!M28+'L04支出明细（经济）-2'!E28+'L04支出明细（经济）-2'!I28+'L04支出明细（经济）-2'!L28+'L04支出明细（经济）-2'!P28+'L04支出明细（经济）-3'!E28+'L04支出明细（经济）-3'!K28+'L04支出明细（经济）-3'!N28+'L04支出明细（经济）-4'!E28+'L04支出明细（经济）-4'!H28+'L04支出明细（经济）-4'!M28+'L04支出明细（经济）-4'!P28</f>
        <v>0</v>
      </c>
      <c r="F28" s="3">
        <f t="shared" si="0"/>
        <v>0</v>
      </c>
      <c r="G28" s="3">
        <v>0</v>
      </c>
      <c r="H28" s="3">
        <v>0</v>
      </c>
      <c r="I28" s="3">
        <v>0</v>
      </c>
      <c r="J28" s="3">
        <v>0</v>
      </c>
      <c r="K28" s="3">
        <f t="shared" si="2"/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</row>
    <row r="29" ht="15" spans="1:21">
      <c r="A29" s="1"/>
      <c r="B29" s="4">
        <v>24</v>
      </c>
      <c r="C29" s="6" t="s">
        <v>353</v>
      </c>
      <c r="D29" s="6" t="s">
        <v>164</v>
      </c>
      <c r="E29" s="3">
        <f>F29+K29+'L04支出明细（经济）-1'!E29+'L04支出明细（经济）-1'!M29+'L04支出明细（经济）-2'!E29+'L04支出明细（经济）-2'!I29+'L04支出明细（经济）-2'!L29+'L04支出明细（经济）-2'!P29+'L04支出明细（经济）-3'!E29+'L04支出明细（经济）-3'!K29+'L04支出明细（经济）-3'!N29+'L04支出明细（经济）-4'!E29+'L04支出明细（经济）-4'!H29+'L04支出明细（经济）-4'!M29+'L04支出明细（经济）-4'!P29</f>
        <v>0</v>
      </c>
      <c r="F29" s="3">
        <f t="shared" si="0"/>
        <v>0</v>
      </c>
      <c r="G29" s="3">
        <v>0</v>
      </c>
      <c r="H29" s="3">
        <v>0</v>
      </c>
      <c r="I29" s="3">
        <v>0</v>
      </c>
      <c r="J29" s="3">
        <v>0</v>
      </c>
      <c r="K29" s="3">
        <f t="shared" si="2"/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</row>
    <row r="30" ht="15" spans="1:21">
      <c r="A30" s="1"/>
      <c r="B30" s="4">
        <v>25</v>
      </c>
      <c r="C30" s="6" t="s">
        <v>354</v>
      </c>
      <c r="D30" s="6" t="s">
        <v>355</v>
      </c>
      <c r="E30" s="3">
        <f>F30+K30+'L04支出明细（经济）-1'!E30+'L04支出明细（经济）-1'!M30+'L04支出明细（经济）-2'!E30+'L04支出明细（经济）-2'!I30+'L04支出明细（经济）-2'!L30+'L04支出明细（经济）-2'!P30+'L04支出明细（经济）-3'!E30+'L04支出明细（经济）-3'!K30+'L04支出明细（经济）-3'!N30+'L04支出明细（经济）-4'!E30+'L04支出明细（经济）-4'!H30+'L04支出明细（经济）-4'!M30+'L04支出明细（经济）-4'!P30</f>
        <v>0</v>
      </c>
      <c r="F30" s="3">
        <f t="shared" si="0"/>
        <v>0</v>
      </c>
      <c r="G30" s="3">
        <v>0</v>
      </c>
      <c r="H30" s="3">
        <v>0</v>
      </c>
      <c r="I30" s="3">
        <v>0</v>
      </c>
      <c r="J30" s="3">
        <v>0</v>
      </c>
      <c r="K30" s="3">
        <f t="shared" si="2"/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</row>
    <row r="31" ht="15" spans="1:21">
      <c r="A31" s="1"/>
      <c r="B31" s="4">
        <v>26</v>
      </c>
      <c r="C31" s="6" t="s">
        <v>356</v>
      </c>
      <c r="D31" s="6" t="s">
        <v>357</v>
      </c>
      <c r="E31" s="3">
        <f>F31+K31+'L04支出明细（经济）-1'!E31+'L04支出明细（经济）-1'!M31+'L04支出明细（经济）-2'!E31+'L04支出明细（经济）-2'!I31+'L04支出明细（经济）-2'!L31+'L04支出明细（经济）-2'!P31+'L04支出明细（经济）-3'!E31+'L04支出明细（经济）-3'!K31+'L04支出明细（经济）-3'!N31+'L04支出明细（经济）-4'!E31+'L04支出明细（经济）-4'!H31+'L04支出明细（经济）-4'!M31+'L04支出明细（经济）-4'!P31</f>
        <v>0</v>
      </c>
      <c r="F31" s="3">
        <f t="shared" si="0"/>
        <v>0</v>
      </c>
      <c r="G31" s="3">
        <v>0</v>
      </c>
      <c r="H31" s="3">
        <v>0</v>
      </c>
      <c r="I31" s="3">
        <v>0</v>
      </c>
      <c r="J31" s="3">
        <v>0</v>
      </c>
      <c r="K31" s="3">
        <f t="shared" si="2"/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</row>
    <row r="32" ht="15" spans="1:21">
      <c r="A32" s="1"/>
      <c r="B32" s="4">
        <v>27</v>
      </c>
      <c r="C32" s="6" t="s">
        <v>358</v>
      </c>
      <c r="D32" s="6" t="s">
        <v>359</v>
      </c>
      <c r="E32" s="3">
        <f>F32+K32+'L04支出明细（经济）-1'!E32+'L04支出明细（经济）-1'!M32+'L04支出明细（经济）-2'!E32+'L04支出明细（经济）-2'!I32+'L04支出明细（经济）-2'!L32+'L04支出明细（经济）-2'!P32+'L04支出明细（经济）-3'!E32+'L04支出明细（经济）-3'!K32+'L04支出明细（经济）-3'!N32+'L04支出明细（经济）-4'!E32+'L04支出明细（经济）-4'!H32+'L04支出明细（经济）-4'!M32+'L04支出明细（经济）-4'!P32</f>
        <v>0</v>
      </c>
      <c r="F32" s="3">
        <f t="shared" si="0"/>
        <v>0</v>
      </c>
      <c r="G32" s="3">
        <v>0</v>
      </c>
      <c r="H32" s="3">
        <v>0</v>
      </c>
      <c r="I32" s="3">
        <v>0</v>
      </c>
      <c r="J32" s="3">
        <v>0</v>
      </c>
      <c r="K32" s="3">
        <f t="shared" si="2"/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</row>
  </sheetData>
  <mergeCells count="9">
    <mergeCell ref="B1:U1"/>
    <mergeCell ref="B2:U2"/>
    <mergeCell ref="E3:U3"/>
    <mergeCell ref="F4:J4"/>
    <mergeCell ref="K4:U4"/>
    <mergeCell ref="B3:B5"/>
    <mergeCell ref="C3:C5"/>
    <mergeCell ref="D3:D5"/>
    <mergeCell ref="E4:E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opLeftCell="C3" workbookViewId="0">
      <selection activeCell="H23" sqref="H23"/>
    </sheetView>
  </sheetViews>
  <sheetFormatPr defaultColWidth="9" defaultRowHeight="14.4"/>
  <cols>
    <col min="1" max="1" width="3.75" customWidth="1"/>
    <col min="2" max="2" width="3" customWidth="1"/>
    <col min="3" max="3" width="8.25" customWidth="1"/>
    <col min="4" max="4" width="33" customWidth="1"/>
    <col min="5" max="19" width="16.8796296296296" customWidth="1"/>
  </cols>
  <sheetData>
    <row r="1" ht="28.2" spans="1:19">
      <c r="A1" s="1"/>
      <c r="B1" s="2" t="s">
        <v>309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5" spans="1:19">
      <c r="A2" s="1"/>
      <c r="B2" s="3" t="s">
        <v>112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5" spans="1:19">
      <c r="A3" s="1"/>
      <c r="B3" s="7" t="s">
        <v>55</v>
      </c>
      <c r="C3" s="7" t="s">
        <v>239</v>
      </c>
      <c r="D3" s="7" t="s">
        <v>310</v>
      </c>
      <c r="E3" s="7" t="s">
        <v>174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ht="15" spans="1:19">
      <c r="A4" s="1"/>
      <c r="B4" s="7"/>
      <c r="C4" s="7"/>
      <c r="D4" s="7"/>
      <c r="E4" s="7" t="s">
        <v>360</v>
      </c>
      <c r="F4" s="7"/>
      <c r="G4" s="7"/>
      <c r="H4" s="7"/>
      <c r="I4" s="7"/>
      <c r="J4" s="7"/>
      <c r="K4" s="7"/>
      <c r="L4" s="7"/>
      <c r="M4" s="7" t="s">
        <v>361</v>
      </c>
      <c r="N4" s="7"/>
      <c r="O4" s="7"/>
      <c r="P4" s="7"/>
      <c r="Q4" s="7"/>
      <c r="R4" s="7"/>
      <c r="S4" s="7"/>
    </row>
    <row r="5" ht="24" spans="1:19">
      <c r="A5" s="1"/>
      <c r="B5" s="7"/>
      <c r="C5" s="7"/>
      <c r="D5" s="7"/>
      <c r="E5" s="7" t="s">
        <v>362</v>
      </c>
      <c r="F5" s="7" t="s">
        <v>363</v>
      </c>
      <c r="G5" s="7" t="s">
        <v>364</v>
      </c>
      <c r="H5" s="7" t="s">
        <v>365</v>
      </c>
      <c r="I5" s="7" t="s">
        <v>366</v>
      </c>
      <c r="J5" s="7" t="s">
        <v>367</v>
      </c>
      <c r="K5" s="7" t="s">
        <v>368</v>
      </c>
      <c r="L5" s="7" t="s">
        <v>369</v>
      </c>
      <c r="M5" s="7" t="s">
        <v>370</v>
      </c>
      <c r="N5" s="7" t="s">
        <v>363</v>
      </c>
      <c r="O5" s="7" t="s">
        <v>364</v>
      </c>
      <c r="P5" s="7" t="s">
        <v>365</v>
      </c>
      <c r="Q5" s="7" t="s">
        <v>367</v>
      </c>
      <c r="R5" s="7" t="s">
        <v>368</v>
      </c>
      <c r="S5" s="7" t="s">
        <v>369</v>
      </c>
    </row>
    <row r="6" ht="15" spans="1:19">
      <c r="A6" s="1"/>
      <c r="B6" s="4">
        <v>1</v>
      </c>
      <c r="C6" s="6"/>
      <c r="D6" s="6" t="s">
        <v>330</v>
      </c>
      <c r="E6" s="3">
        <f t="shared" ref="E6:E32" si="0">SUM(F6:L6)</f>
        <v>171</v>
      </c>
      <c r="F6" s="3">
        <f t="shared" ref="F6:L6" si="1">SUM(F7:F32)</f>
        <v>0</v>
      </c>
      <c r="G6" s="3">
        <f t="shared" si="1"/>
        <v>145</v>
      </c>
      <c r="H6" s="3">
        <f t="shared" si="1"/>
        <v>0</v>
      </c>
      <c r="I6" s="3">
        <f t="shared" si="1"/>
        <v>0</v>
      </c>
      <c r="J6" s="3">
        <f t="shared" si="1"/>
        <v>15</v>
      </c>
      <c r="K6" s="3">
        <f t="shared" si="1"/>
        <v>0</v>
      </c>
      <c r="L6" s="3">
        <f t="shared" si="1"/>
        <v>11</v>
      </c>
      <c r="M6" s="3">
        <f t="shared" ref="M6:M32" si="2">SUM(N6:S6)</f>
        <v>0</v>
      </c>
      <c r="N6" s="3">
        <f t="shared" ref="N6:S6" si="3">SUM(N7:N32)</f>
        <v>0</v>
      </c>
      <c r="O6" s="3">
        <f t="shared" si="3"/>
        <v>0</v>
      </c>
      <c r="P6" s="3">
        <f t="shared" si="3"/>
        <v>0</v>
      </c>
      <c r="Q6" s="3">
        <f t="shared" si="3"/>
        <v>0</v>
      </c>
      <c r="R6" s="3">
        <f t="shared" si="3"/>
        <v>0</v>
      </c>
      <c r="S6" s="3">
        <f t="shared" si="3"/>
        <v>0</v>
      </c>
    </row>
    <row r="7" ht="15" spans="1:19">
      <c r="A7" s="1"/>
      <c r="B7" s="4">
        <v>2</v>
      </c>
      <c r="C7" s="6">
        <v>201</v>
      </c>
      <c r="D7" s="6" t="s">
        <v>120</v>
      </c>
      <c r="E7" s="3">
        <f t="shared" si="0"/>
        <v>15</v>
      </c>
      <c r="F7" s="3">
        <v>0</v>
      </c>
      <c r="G7" s="3">
        <v>0</v>
      </c>
      <c r="H7" s="3">
        <v>0</v>
      </c>
      <c r="I7" s="3">
        <v>0</v>
      </c>
      <c r="J7" s="3">
        <v>15</v>
      </c>
      <c r="K7" s="3">
        <v>0</v>
      </c>
      <c r="L7" s="3">
        <v>0</v>
      </c>
      <c r="M7" s="3">
        <f t="shared" si="2"/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</row>
    <row r="8" ht="15" spans="1:19">
      <c r="A8" s="1"/>
      <c r="B8" s="4">
        <v>3</v>
      </c>
      <c r="C8" s="6">
        <v>202</v>
      </c>
      <c r="D8" s="6" t="s">
        <v>122</v>
      </c>
      <c r="E8" s="3">
        <f t="shared" si="0"/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2"/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</row>
    <row r="9" ht="15" spans="1:19">
      <c r="A9" s="1"/>
      <c r="B9" s="4">
        <v>4</v>
      </c>
      <c r="C9" s="6">
        <v>203</v>
      </c>
      <c r="D9" s="6" t="s">
        <v>124</v>
      </c>
      <c r="E9" s="3">
        <f t="shared" si="0"/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2"/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</row>
    <row r="10" ht="15" spans="1:19">
      <c r="A10" s="1"/>
      <c r="B10" s="4">
        <v>5</v>
      </c>
      <c r="C10" s="6">
        <v>204</v>
      </c>
      <c r="D10" s="6" t="s">
        <v>126</v>
      </c>
      <c r="E10" s="3">
        <f t="shared" si="0"/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2"/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</row>
    <row r="11" ht="15" spans="1:19">
      <c r="A11" s="1"/>
      <c r="B11" s="4">
        <v>6</v>
      </c>
      <c r="C11" s="6">
        <v>205</v>
      </c>
      <c r="D11" s="6" t="s">
        <v>128</v>
      </c>
      <c r="E11" s="3">
        <f t="shared" si="0"/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2"/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</row>
    <row r="12" ht="15" spans="1:19">
      <c r="A12" s="1"/>
      <c r="B12" s="4">
        <v>7</v>
      </c>
      <c r="C12" s="6">
        <v>206</v>
      </c>
      <c r="D12" s="6" t="s">
        <v>130</v>
      </c>
      <c r="E12" s="3">
        <f t="shared" si="0"/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2"/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</row>
    <row r="13" ht="15" spans="1:19">
      <c r="A13" s="1"/>
      <c r="B13" s="4">
        <v>8</v>
      </c>
      <c r="C13" s="6">
        <v>207</v>
      </c>
      <c r="D13" s="6" t="s">
        <v>132</v>
      </c>
      <c r="E13" s="3">
        <f t="shared" si="0"/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2"/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</row>
    <row r="14" ht="15" spans="1:19">
      <c r="A14" s="1"/>
      <c r="B14" s="4">
        <v>9</v>
      </c>
      <c r="C14" s="6">
        <v>208</v>
      </c>
      <c r="D14" s="6" t="s">
        <v>134</v>
      </c>
      <c r="E14" s="3">
        <f t="shared" si="0"/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2"/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</row>
    <row r="15" ht="15" spans="1:19">
      <c r="A15" s="1"/>
      <c r="B15" s="4">
        <v>10</v>
      </c>
      <c r="C15" s="6">
        <v>210</v>
      </c>
      <c r="D15" s="6" t="s">
        <v>136</v>
      </c>
      <c r="E15" s="3">
        <f t="shared" si="0"/>
        <v>1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1</v>
      </c>
      <c r="M15" s="3">
        <f t="shared" si="2"/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</row>
    <row r="16" ht="15" spans="1:19">
      <c r="A16" s="1"/>
      <c r="B16" s="4">
        <v>11</v>
      </c>
      <c r="C16" s="6">
        <v>211</v>
      </c>
      <c r="D16" s="6" t="s">
        <v>138</v>
      </c>
      <c r="E16" s="3">
        <f t="shared" si="0"/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f t="shared" si="2"/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</row>
    <row r="17" ht="15" spans="1:19">
      <c r="A17" s="1"/>
      <c r="B17" s="4">
        <v>12</v>
      </c>
      <c r="C17" s="6">
        <v>212</v>
      </c>
      <c r="D17" s="6" t="s">
        <v>140</v>
      </c>
      <c r="E17" s="3">
        <f t="shared" si="0"/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f t="shared" si="2"/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</row>
    <row r="18" ht="15" spans="1:19">
      <c r="A18" s="1"/>
      <c r="B18" s="4">
        <v>13</v>
      </c>
      <c r="C18" s="6">
        <v>213</v>
      </c>
      <c r="D18" s="6" t="s">
        <v>142</v>
      </c>
      <c r="E18" s="3">
        <f t="shared" si="0"/>
        <v>70</v>
      </c>
      <c r="F18" s="3">
        <v>0</v>
      </c>
      <c r="G18" s="3">
        <v>60</v>
      </c>
      <c r="H18" s="3">
        <v>0</v>
      </c>
      <c r="I18" s="3">
        <v>0</v>
      </c>
      <c r="J18" s="3">
        <v>0</v>
      </c>
      <c r="K18" s="3">
        <v>0</v>
      </c>
      <c r="L18" s="3">
        <v>10</v>
      </c>
      <c r="M18" s="3">
        <f t="shared" si="2"/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</row>
    <row r="19" ht="15" spans="1:19">
      <c r="A19" s="1"/>
      <c r="B19" s="4">
        <v>14</v>
      </c>
      <c r="C19" s="6">
        <v>214</v>
      </c>
      <c r="D19" s="6" t="s">
        <v>144</v>
      </c>
      <c r="E19" s="3">
        <f t="shared" si="0"/>
        <v>85</v>
      </c>
      <c r="F19" s="3">
        <v>0</v>
      </c>
      <c r="G19" s="3">
        <v>85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f t="shared" si="2"/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</row>
    <row r="20" ht="15" spans="1:19">
      <c r="A20" s="1"/>
      <c r="B20" s="4">
        <v>15</v>
      </c>
      <c r="C20" s="6">
        <v>215</v>
      </c>
      <c r="D20" s="6" t="s">
        <v>146</v>
      </c>
      <c r="E20" s="3">
        <f t="shared" si="0"/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f t="shared" si="2"/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</row>
    <row r="21" ht="15" spans="1:19">
      <c r="A21" s="1"/>
      <c r="B21" s="4">
        <v>16</v>
      </c>
      <c r="C21" s="6">
        <v>216</v>
      </c>
      <c r="D21" s="6" t="s">
        <v>148</v>
      </c>
      <c r="E21" s="3">
        <f t="shared" si="0"/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f t="shared" si="2"/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</row>
    <row r="22" ht="15" spans="1:19">
      <c r="A22" s="1"/>
      <c r="B22" s="4">
        <v>17</v>
      </c>
      <c r="C22" s="6">
        <v>217</v>
      </c>
      <c r="D22" s="6" t="s">
        <v>150</v>
      </c>
      <c r="E22" s="3">
        <f t="shared" si="0"/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f t="shared" si="2"/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</row>
    <row r="23" ht="15" spans="1:19">
      <c r="A23" s="1"/>
      <c r="B23" s="4">
        <v>18</v>
      </c>
      <c r="C23" s="6">
        <v>219</v>
      </c>
      <c r="D23" s="6" t="s">
        <v>152</v>
      </c>
      <c r="E23" s="3">
        <f t="shared" si="0"/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f t="shared" si="2"/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</row>
    <row r="24" ht="15" spans="1:19">
      <c r="A24" s="1"/>
      <c r="B24" s="4">
        <v>19</v>
      </c>
      <c r="C24" s="6">
        <v>220</v>
      </c>
      <c r="D24" s="6" t="s">
        <v>154</v>
      </c>
      <c r="E24" s="3">
        <f t="shared" si="0"/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f t="shared" si="2"/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</row>
    <row r="25" ht="15" spans="1:19">
      <c r="A25" s="1"/>
      <c r="B25" s="4">
        <v>20</v>
      </c>
      <c r="C25" s="6">
        <v>221</v>
      </c>
      <c r="D25" s="6" t="s">
        <v>156</v>
      </c>
      <c r="E25" s="3">
        <f t="shared" si="0"/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f t="shared" si="2"/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</row>
    <row r="26" ht="15" spans="1:19">
      <c r="A26" s="1"/>
      <c r="B26" s="4">
        <v>21</v>
      </c>
      <c r="C26" s="6">
        <v>222</v>
      </c>
      <c r="D26" s="6" t="s">
        <v>158</v>
      </c>
      <c r="E26" s="3">
        <f t="shared" si="0"/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f t="shared" si="2"/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</row>
    <row r="27" ht="15" spans="1:19">
      <c r="A27" s="1"/>
      <c r="B27" s="4">
        <v>22</v>
      </c>
      <c r="C27" s="6">
        <v>224</v>
      </c>
      <c r="D27" s="6" t="s">
        <v>160</v>
      </c>
      <c r="E27" s="3">
        <f t="shared" si="0"/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f t="shared" si="2"/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</row>
    <row r="28" ht="15" spans="1:19">
      <c r="A28" s="1"/>
      <c r="B28" s="4">
        <v>23</v>
      </c>
      <c r="C28" s="6">
        <v>227</v>
      </c>
      <c r="D28" s="6" t="s">
        <v>162</v>
      </c>
      <c r="E28" s="3">
        <f t="shared" si="0"/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f t="shared" si="2"/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</row>
    <row r="29" ht="15" spans="1:19">
      <c r="A29" s="1"/>
      <c r="B29" s="4">
        <v>24</v>
      </c>
      <c r="C29" s="6">
        <v>229</v>
      </c>
      <c r="D29" s="6" t="s">
        <v>164</v>
      </c>
      <c r="E29" s="3">
        <f t="shared" si="0"/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f t="shared" si="2"/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</row>
    <row r="30" ht="15" spans="1:19">
      <c r="A30" s="1"/>
      <c r="B30" s="4">
        <v>25</v>
      </c>
      <c r="C30" s="6">
        <v>230</v>
      </c>
      <c r="D30" s="6" t="s">
        <v>355</v>
      </c>
      <c r="E30" s="3">
        <f t="shared" si="0"/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f t="shared" si="2"/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</row>
    <row r="31" ht="15" spans="1:19">
      <c r="A31" s="1"/>
      <c r="B31" s="4">
        <v>26</v>
      </c>
      <c r="C31" s="6">
        <v>232</v>
      </c>
      <c r="D31" s="6" t="s">
        <v>357</v>
      </c>
      <c r="E31" s="3">
        <f t="shared" si="0"/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f t="shared" si="2"/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</row>
    <row r="32" ht="15" spans="1:19">
      <c r="A32" s="1"/>
      <c r="B32" s="4">
        <v>27</v>
      </c>
      <c r="C32" s="6">
        <v>233</v>
      </c>
      <c r="D32" s="6" t="s">
        <v>359</v>
      </c>
      <c r="E32" s="3">
        <f t="shared" si="0"/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f t="shared" si="2"/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</row>
  </sheetData>
  <mergeCells count="8">
    <mergeCell ref="B1:S1"/>
    <mergeCell ref="B2:S2"/>
    <mergeCell ref="E3:S3"/>
    <mergeCell ref="E4:L4"/>
    <mergeCell ref="M4:S4"/>
    <mergeCell ref="B3:B5"/>
    <mergeCell ref="C3:C5"/>
    <mergeCell ref="D3:D5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opLeftCell="D1" workbookViewId="0">
      <selection activeCell="O25" sqref="O25"/>
    </sheetView>
  </sheetViews>
  <sheetFormatPr defaultColWidth="9" defaultRowHeight="14.4"/>
  <cols>
    <col min="1" max="2" width="3.75" customWidth="1"/>
    <col min="3" max="3" width="8.25" customWidth="1"/>
    <col min="4" max="4" width="33" customWidth="1"/>
    <col min="5" max="18" width="16.8796296296296" customWidth="1"/>
  </cols>
  <sheetData>
    <row r="1" ht="28.2" spans="1:18">
      <c r="A1" s="1"/>
      <c r="B1" s="2" t="s">
        <v>309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5" spans="1:18">
      <c r="A2" s="1"/>
      <c r="B2" s="3" t="s">
        <v>112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5" spans="1:18">
      <c r="A3" s="1"/>
      <c r="B3" s="7" t="s">
        <v>55</v>
      </c>
      <c r="C3" s="7" t="s">
        <v>239</v>
      </c>
      <c r="D3" s="7" t="s">
        <v>310</v>
      </c>
      <c r="E3" s="7" t="s">
        <v>174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15" spans="1:18">
      <c r="A4" s="1"/>
      <c r="B4" s="7"/>
      <c r="C4" s="7"/>
      <c r="D4" s="7"/>
      <c r="E4" s="7" t="s">
        <v>371</v>
      </c>
      <c r="F4" s="7"/>
      <c r="G4" s="7"/>
      <c r="H4" s="7"/>
      <c r="I4" s="7" t="s">
        <v>372</v>
      </c>
      <c r="J4" s="7"/>
      <c r="K4" s="7"/>
      <c r="L4" s="7" t="s">
        <v>373</v>
      </c>
      <c r="M4" s="7"/>
      <c r="N4" s="7"/>
      <c r="O4" s="7"/>
      <c r="P4" s="7" t="s">
        <v>374</v>
      </c>
      <c r="Q4" s="7"/>
      <c r="R4" s="7"/>
    </row>
    <row r="5" ht="24" spans="1:18">
      <c r="A5" s="1"/>
      <c r="B5" s="7"/>
      <c r="C5" s="7"/>
      <c r="D5" s="7"/>
      <c r="E5" s="7" t="s">
        <v>375</v>
      </c>
      <c r="F5" s="7" t="s">
        <v>376</v>
      </c>
      <c r="G5" s="7" t="s">
        <v>377</v>
      </c>
      <c r="H5" s="7" t="s">
        <v>378</v>
      </c>
      <c r="I5" s="7" t="s">
        <v>379</v>
      </c>
      <c r="J5" s="7" t="s">
        <v>380</v>
      </c>
      <c r="K5" s="7" t="s">
        <v>381</v>
      </c>
      <c r="L5" s="7" t="s">
        <v>382</v>
      </c>
      <c r="M5" s="7" t="s">
        <v>383</v>
      </c>
      <c r="N5" s="7" t="s">
        <v>384</v>
      </c>
      <c r="O5" s="7" t="s">
        <v>385</v>
      </c>
      <c r="P5" s="7" t="s">
        <v>386</v>
      </c>
      <c r="Q5" s="7" t="s">
        <v>387</v>
      </c>
      <c r="R5" s="7" t="s">
        <v>388</v>
      </c>
    </row>
    <row r="6" ht="15" spans="1:18">
      <c r="A6" s="1"/>
      <c r="B6" s="4">
        <v>1</v>
      </c>
      <c r="C6" s="6"/>
      <c r="D6" s="6" t="s">
        <v>330</v>
      </c>
      <c r="E6" s="3">
        <f t="shared" ref="E6:E32" si="0">SUM(F6:H6)</f>
        <v>0</v>
      </c>
      <c r="F6" s="3">
        <f>SUM(F7:F32)</f>
        <v>0</v>
      </c>
      <c r="G6" s="3">
        <f>SUM(G7:G32)</f>
        <v>0</v>
      </c>
      <c r="H6" s="3">
        <f>SUM(H7:H32)</f>
        <v>0</v>
      </c>
      <c r="I6" s="3">
        <f t="shared" ref="I6:I32" si="1">SUM(J6:K6)</f>
        <v>0</v>
      </c>
      <c r="J6" s="3">
        <f>SUM(J7:J32)</f>
        <v>0</v>
      </c>
      <c r="K6" s="3">
        <f>SUM(K7:K32)</f>
        <v>0</v>
      </c>
      <c r="L6" s="3">
        <f t="shared" ref="L6:L32" si="2">SUM(M6:O6)</f>
        <v>2414</v>
      </c>
      <c r="M6" s="3">
        <f>SUM(M7:M32)</f>
        <v>424</v>
      </c>
      <c r="N6" s="3">
        <f>SUM(N7:N32)</f>
        <v>0</v>
      </c>
      <c r="O6" s="3">
        <f>SUM(O7:O32)</f>
        <v>1990</v>
      </c>
      <c r="P6" s="3">
        <f t="shared" ref="P6:P32" si="3">SUM(Q6:R6)</f>
        <v>0</v>
      </c>
      <c r="Q6" s="3">
        <f>SUM(Q7:Q32)</f>
        <v>0</v>
      </c>
      <c r="R6" s="3">
        <f>SUM(R7:R32)</f>
        <v>0</v>
      </c>
    </row>
    <row r="7" ht="15" spans="1:18">
      <c r="A7" s="1"/>
      <c r="B7" s="4">
        <v>2</v>
      </c>
      <c r="C7" s="6">
        <v>201</v>
      </c>
      <c r="D7" s="6" t="s">
        <v>120</v>
      </c>
      <c r="E7" s="3">
        <f t="shared" si="0"/>
        <v>0</v>
      </c>
      <c r="F7" s="3">
        <v>0</v>
      </c>
      <c r="G7" s="3">
        <v>0</v>
      </c>
      <c r="H7" s="3">
        <v>0</v>
      </c>
      <c r="I7" s="3">
        <f t="shared" si="1"/>
        <v>0</v>
      </c>
      <c r="J7" s="3">
        <v>0</v>
      </c>
      <c r="K7" s="3">
        <v>0</v>
      </c>
      <c r="L7" s="3">
        <f t="shared" si="2"/>
        <v>0</v>
      </c>
      <c r="M7" s="3">
        <v>0</v>
      </c>
      <c r="N7" s="3">
        <v>0</v>
      </c>
      <c r="O7" s="3">
        <v>0</v>
      </c>
      <c r="P7" s="3">
        <f t="shared" si="3"/>
        <v>0</v>
      </c>
      <c r="Q7" s="3">
        <v>0</v>
      </c>
      <c r="R7" s="3">
        <v>0</v>
      </c>
    </row>
    <row r="8" ht="15" spans="1:18">
      <c r="A8" s="1"/>
      <c r="B8" s="4">
        <v>3</v>
      </c>
      <c r="C8" s="6">
        <v>202</v>
      </c>
      <c r="D8" s="6" t="s">
        <v>122</v>
      </c>
      <c r="E8" s="3">
        <f t="shared" si="0"/>
        <v>0</v>
      </c>
      <c r="F8" s="3">
        <v>0</v>
      </c>
      <c r="G8" s="3">
        <v>0</v>
      </c>
      <c r="H8" s="3">
        <v>0</v>
      </c>
      <c r="I8" s="3">
        <f t="shared" si="1"/>
        <v>0</v>
      </c>
      <c r="J8" s="3">
        <v>0</v>
      </c>
      <c r="K8" s="3">
        <v>0</v>
      </c>
      <c r="L8" s="3">
        <f t="shared" si="2"/>
        <v>0</v>
      </c>
      <c r="M8" s="3">
        <v>0</v>
      </c>
      <c r="N8" s="3">
        <v>0</v>
      </c>
      <c r="O8" s="3">
        <v>0</v>
      </c>
      <c r="P8" s="3">
        <f t="shared" si="3"/>
        <v>0</v>
      </c>
      <c r="Q8" s="3">
        <v>0</v>
      </c>
      <c r="R8" s="3">
        <v>0</v>
      </c>
    </row>
    <row r="9" ht="15" spans="1:18">
      <c r="A9" s="1"/>
      <c r="B9" s="4">
        <v>4</v>
      </c>
      <c r="C9" s="6">
        <v>203</v>
      </c>
      <c r="D9" s="6" t="s">
        <v>124</v>
      </c>
      <c r="E9" s="3">
        <f t="shared" si="0"/>
        <v>0</v>
      </c>
      <c r="F9" s="3">
        <v>0</v>
      </c>
      <c r="G9" s="3">
        <v>0</v>
      </c>
      <c r="H9" s="3">
        <v>0</v>
      </c>
      <c r="I9" s="3">
        <f t="shared" si="1"/>
        <v>0</v>
      </c>
      <c r="J9" s="3">
        <v>0</v>
      </c>
      <c r="K9" s="3">
        <v>0</v>
      </c>
      <c r="L9" s="3">
        <f t="shared" si="2"/>
        <v>0</v>
      </c>
      <c r="M9" s="3">
        <v>0</v>
      </c>
      <c r="N9" s="3">
        <v>0</v>
      </c>
      <c r="O9" s="3">
        <v>0</v>
      </c>
      <c r="P9" s="3">
        <f t="shared" si="3"/>
        <v>0</v>
      </c>
      <c r="Q9" s="3">
        <v>0</v>
      </c>
      <c r="R9" s="3">
        <v>0</v>
      </c>
    </row>
    <row r="10" ht="15" spans="1:18">
      <c r="A10" s="1"/>
      <c r="B10" s="4">
        <v>5</v>
      </c>
      <c r="C10" s="6">
        <v>204</v>
      </c>
      <c r="D10" s="6" t="s">
        <v>126</v>
      </c>
      <c r="E10" s="3">
        <f t="shared" si="0"/>
        <v>0</v>
      </c>
      <c r="F10" s="3">
        <v>0</v>
      </c>
      <c r="G10" s="3">
        <v>0</v>
      </c>
      <c r="H10" s="3">
        <v>0</v>
      </c>
      <c r="I10" s="3">
        <f t="shared" si="1"/>
        <v>0</v>
      </c>
      <c r="J10" s="3">
        <v>0</v>
      </c>
      <c r="K10" s="3">
        <v>0</v>
      </c>
      <c r="L10" s="3">
        <f t="shared" si="2"/>
        <v>0</v>
      </c>
      <c r="M10" s="3">
        <v>0</v>
      </c>
      <c r="N10" s="3">
        <v>0</v>
      </c>
      <c r="O10" s="3">
        <v>0</v>
      </c>
      <c r="P10" s="3">
        <f t="shared" si="3"/>
        <v>0</v>
      </c>
      <c r="Q10" s="3">
        <v>0</v>
      </c>
      <c r="R10" s="3">
        <v>0</v>
      </c>
    </row>
    <row r="11" ht="15" spans="1:18">
      <c r="A11" s="1"/>
      <c r="B11" s="4">
        <v>6</v>
      </c>
      <c r="C11" s="6">
        <v>205</v>
      </c>
      <c r="D11" s="6" t="s">
        <v>128</v>
      </c>
      <c r="E11" s="3">
        <f t="shared" si="0"/>
        <v>0</v>
      </c>
      <c r="F11" s="3">
        <v>0</v>
      </c>
      <c r="G11" s="3">
        <v>0</v>
      </c>
      <c r="H11" s="3">
        <v>0</v>
      </c>
      <c r="I11" s="3">
        <f t="shared" si="1"/>
        <v>0</v>
      </c>
      <c r="J11" s="3">
        <v>0</v>
      </c>
      <c r="K11" s="3">
        <v>0</v>
      </c>
      <c r="L11" s="3">
        <f t="shared" si="2"/>
        <v>0</v>
      </c>
      <c r="M11" s="3">
        <v>0</v>
      </c>
      <c r="N11" s="3">
        <v>0</v>
      </c>
      <c r="O11" s="3">
        <v>0</v>
      </c>
      <c r="P11" s="3">
        <f t="shared" si="3"/>
        <v>0</v>
      </c>
      <c r="Q11" s="3">
        <v>0</v>
      </c>
      <c r="R11" s="3">
        <v>0</v>
      </c>
    </row>
    <row r="12" ht="15" spans="1:18">
      <c r="A12" s="1"/>
      <c r="B12" s="4">
        <v>7</v>
      </c>
      <c r="C12" s="6">
        <v>206</v>
      </c>
      <c r="D12" s="6" t="s">
        <v>130</v>
      </c>
      <c r="E12" s="3">
        <f t="shared" si="0"/>
        <v>0</v>
      </c>
      <c r="F12" s="3">
        <v>0</v>
      </c>
      <c r="G12" s="3">
        <v>0</v>
      </c>
      <c r="H12" s="3">
        <v>0</v>
      </c>
      <c r="I12" s="3">
        <f t="shared" si="1"/>
        <v>0</v>
      </c>
      <c r="J12" s="3">
        <v>0</v>
      </c>
      <c r="K12" s="3">
        <v>0</v>
      </c>
      <c r="L12" s="3">
        <f t="shared" si="2"/>
        <v>0</v>
      </c>
      <c r="M12" s="3">
        <v>0</v>
      </c>
      <c r="N12" s="3">
        <v>0</v>
      </c>
      <c r="O12" s="3">
        <v>0</v>
      </c>
      <c r="P12" s="3">
        <f t="shared" si="3"/>
        <v>0</v>
      </c>
      <c r="Q12" s="3">
        <v>0</v>
      </c>
      <c r="R12" s="3">
        <v>0</v>
      </c>
    </row>
    <row r="13" ht="15" spans="1:18">
      <c r="A13" s="1"/>
      <c r="B13" s="4">
        <v>8</v>
      </c>
      <c r="C13" s="6">
        <v>207</v>
      </c>
      <c r="D13" s="6" t="s">
        <v>132</v>
      </c>
      <c r="E13" s="3">
        <f t="shared" si="0"/>
        <v>0</v>
      </c>
      <c r="F13" s="3">
        <v>0</v>
      </c>
      <c r="G13" s="3">
        <v>0</v>
      </c>
      <c r="H13" s="3">
        <v>0</v>
      </c>
      <c r="I13" s="3">
        <f t="shared" si="1"/>
        <v>0</v>
      </c>
      <c r="J13" s="3">
        <v>0</v>
      </c>
      <c r="K13" s="3">
        <v>0</v>
      </c>
      <c r="L13" s="3">
        <f t="shared" si="2"/>
        <v>0</v>
      </c>
      <c r="M13" s="3">
        <v>0</v>
      </c>
      <c r="N13" s="3">
        <v>0</v>
      </c>
      <c r="O13" s="3">
        <v>0</v>
      </c>
      <c r="P13" s="3">
        <f t="shared" si="3"/>
        <v>0</v>
      </c>
      <c r="Q13" s="3">
        <v>0</v>
      </c>
      <c r="R13" s="3">
        <v>0</v>
      </c>
    </row>
    <row r="14" ht="15" spans="1:18">
      <c r="A14" s="1"/>
      <c r="B14" s="4">
        <v>9</v>
      </c>
      <c r="C14" s="6">
        <v>208</v>
      </c>
      <c r="D14" s="6" t="s">
        <v>134</v>
      </c>
      <c r="E14" s="3">
        <f t="shared" si="0"/>
        <v>0</v>
      </c>
      <c r="F14" s="3">
        <v>0</v>
      </c>
      <c r="G14" s="3">
        <v>0</v>
      </c>
      <c r="H14" s="3">
        <v>0</v>
      </c>
      <c r="I14" s="3">
        <f t="shared" si="1"/>
        <v>0</v>
      </c>
      <c r="J14" s="3">
        <v>0</v>
      </c>
      <c r="K14" s="3">
        <v>0</v>
      </c>
      <c r="L14" s="3">
        <f t="shared" si="2"/>
        <v>0</v>
      </c>
      <c r="M14" s="3">
        <v>0</v>
      </c>
      <c r="N14" s="3">
        <v>0</v>
      </c>
      <c r="O14" s="3">
        <v>0</v>
      </c>
      <c r="P14" s="3">
        <f t="shared" si="3"/>
        <v>0</v>
      </c>
      <c r="Q14" s="3">
        <v>0</v>
      </c>
      <c r="R14" s="3">
        <v>0</v>
      </c>
    </row>
    <row r="15" ht="15" spans="1:18">
      <c r="A15" s="1"/>
      <c r="B15" s="4">
        <v>10</v>
      </c>
      <c r="C15" s="6">
        <v>210</v>
      </c>
      <c r="D15" s="6" t="s">
        <v>136</v>
      </c>
      <c r="E15" s="3">
        <f t="shared" si="0"/>
        <v>0</v>
      </c>
      <c r="F15" s="3">
        <v>0</v>
      </c>
      <c r="G15" s="3">
        <v>0</v>
      </c>
      <c r="H15" s="3">
        <v>0</v>
      </c>
      <c r="I15" s="3">
        <f t="shared" si="1"/>
        <v>0</v>
      </c>
      <c r="J15" s="3">
        <v>0</v>
      </c>
      <c r="K15" s="3">
        <v>0</v>
      </c>
      <c r="L15" s="3">
        <f t="shared" si="2"/>
        <v>0</v>
      </c>
      <c r="M15" s="3">
        <v>0</v>
      </c>
      <c r="N15" s="3">
        <v>0</v>
      </c>
      <c r="O15" s="3">
        <v>0</v>
      </c>
      <c r="P15" s="3">
        <f t="shared" si="3"/>
        <v>0</v>
      </c>
      <c r="Q15" s="3">
        <v>0</v>
      </c>
      <c r="R15" s="3">
        <v>0</v>
      </c>
    </row>
    <row r="16" ht="15" spans="1:18">
      <c r="A16" s="1"/>
      <c r="B16" s="4">
        <v>11</v>
      </c>
      <c r="C16" s="6">
        <v>211</v>
      </c>
      <c r="D16" s="6" t="s">
        <v>138</v>
      </c>
      <c r="E16" s="3">
        <f t="shared" si="0"/>
        <v>0</v>
      </c>
      <c r="F16" s="3">
        <v>0</v>
      </c>
      <c r="G16" s="3">
        <v>0</v>
      </c>
      <c r="H16" s="3">
        <v>0</v>
      </c>
      <c r="I16" s="3">
        <f t="shared" si="1"/>
        <v>0</v>
      </c>
      <c r="J16" s="3">
        <v>0</v>
      </c>
      <c r="K16" s="3">
        <v>0</v>
      </c>
      <c r="L16" s="3">
        <f t="shared" si="2"/>
        <v>0</v>
      </c>
      <c r="M16" s="3">
        <v>0</v>
      </c>
      <c r="N16" s="3">
        <v>0</v>
      </c>
      <c r="O16" s="3">
        <v>0</v>
      </c>
      <c r="P16" s="3">
        <f t="shared" si="3"/>
        <v>0</v>
      </c>
      <c r="Q16" s="3">
        <v>0</v>
      </c>
      <c r="R16" s="3">
        <v>0</v>
      </c>
    </row>
    <row r="17" ht="15" spans="1:18">
      <c r="A17" s="1"/>
      <c r="B17" s="4">
        <v>12</v>
      </c>
      <c r="C17" s="6">
        <v>212</v>
      </c>
      <c r="D17" s="6" t="s">
        <v>140</v>
      </c>
      <c r="E17" s="3">
        <f t="shared" si="0"/>
        <v>0</v>
      </c>
      <c r="F17" s="3">
        <v>0</v>
      </c>
      <c r="G17" s="3">
        <v>0</v>
      </c>
      <c r="H17" s="3">
        <v>0</v>
      </c>
      <c r="I17" s="3">
        <f t="shared" si="1"/>
        <v>0</v>
      </c>
      <c r="J17" s="3">
        <v>0</v>
      </c>
      <c r="K17" s="3">
        <v>0</v>
      </c>
      <c r="L17" s="3">
        <f t="shared" si="2"/>
        <v>0</v>
      </c>
      <c r="M17" s="3">
        <v>0</v>
      </c>
      <c r="N17" s="3">
        <v>0</v>
      </c>
      <c r="O17" s="3">
        <v>0</v>
      </c>
      <c r="P17" s="3">
        <f t="shared" si="3"/>
        <v>0</v>
      </c>
      <c r="Q17" s="3">
        <v>0</v>
      </c>
      <c r="R17" s="3">
        <v>0</v>
      </c>
    </row>
    <row r="18" ht="15" spans="1:18">
      <c r="A18" s="1"/>
      <c r="B18" s="4">
        <v>13</v>
      </c>
      <c r="C18" s="6">
        <v>213</v>
      </c>
      <c r="D18" s="6" t="s">
        <v>142</v>
      </c>
      <c r="E18" s="3">
        <f t="shared" si="0"/>
        <v>0</v>
      </c>
      <c r="F18" s="3">
        <v>0</v>
      </c>
      <c r="G18" s="3">
        <v>0</v>
      </c>
      <c r="H18" s="3">
        <v>0</v>
      </c>
      <c r="I18" s="3">
        <f t="shared" si="1"/>
        <v>0</v>
      </c>
      <c r="J18" s="3">
        <v>0</v>
      </c>
      <c r="K18" s="3">
        <v>0</v>
      </c>
      <c r="L18" s="3">
        <f t="shared" si="2"/>
        <v>0</v>
      </c>
      <c r="M18" s="3">
        <v>0</v>
      </c>
      <c r="N18" s="3">
        <v>0</v>
      </c>
      <c r="O18" s="3">
        <v>0</v>
      </c>
      <c r="P18" s="3">
        <f t="shared" si="3"/>
        <v>0</v>
      </c>
      <c r="Q18" s="3">
        <v>0</v>
      </c>
      <c r="R18" s="3">
        <v>0</v>
      </c>
    </row>
    <row r="19" ht="15" spans="1:18">
      <c r="A19" s="1"/>
      <c r="B19" s="4">
        <v>14</v>
      </c>
      <c r="C19" s="6">
        <v>214</v>
      </c>
      <c r="D19" s="6" t="s">
        <v>144</v>
      </c>
      <c r="E19" s="3">
        <f t="shared" si="0"/>
        <v>0</v>
      </c>
      <c r="F19" s="3">
        <v>0</v>
      </c>
      <c r="G19" s="3">
        <v>0</v>
      </c>
      <c r="H19" s="3">
        <v>0</v>
      </c>
      <c r="I19" s="3">
        <f t="shared" si="1"/>
        <v>0</v>
      </c>
      <c r="J19" s="3">
        <v>0</v>
      </c>
      <c r="K19" s="3">
        <v>0</v>
      </c>
      <c r="L19" s="3">
        <f t="shared" si="2"/>
        <v>0</v>
      </c>
      <c r="M19" s="3">
        <v>0</v>
      </c>
      <c r="N19" s="3">
        <v>0</v>
      </c>
      <c r="O19" s="3">
        <v>0</v>
      </c>
      <c r="P19" s="3">
        <f t="shared" si="3"/>
        <v>0</v>
      </c>
      <c r="Q19" s="3">
        <v>0</v>
      </c>
      <c r="R19" s="3">
        <v>0</v>
      </c>
    </row>
    <row r="20" ht="15" spans="1:18">
      <c r="A20" s="1"/>
      <c r="B20" s="4">
        <v>15</v>
      </c>
      <c r="C20" s="6">
        <v>215</v>
      </c>
      <c r="D20" s="6" t="s">
        <v>146</v>
      </c>
      <c r="E20" s="3">
        <f t="shared" si="0"/>
        <v>0</v>
      </c>
      <c r="F20" s="3">
        <v>0</v>
      </c>
      <c r="G20" s="3">
        <v>0</v>
      </c>
      <c r="H20" s="3">
        <v>0</v>
      </c>
      <c r="I20" s="3">
        <f t="shared" si="1"/>
        <v>0</v>
      </c>
      <c r="J20" s="3">
        <v>0</v>
      </c>
      <c r="K20" s="3">
        <v>0</v>
      </c>
      <c r="L20" s="3">
        <f t="shared" si="2"/>
        <v>2414</v>
      </c>
      <c r="M20" s="3">
        <v>424</v>
      </c>
      <c r="N20" s="3">
        <v>0</v>
      </c>
      <c r="O20" s="3">
        <v>1990</v>
      </c>
      <c r="P20" s="3">
        <f t="shared" si="3"/>
        <v>0</v>
      </c>
      <c r="Q20" s="3">
        <v>0</v>
      </c>
      <c r="R20" s="3">
        <v>0</v>
      </c>
    </row>
    <row r="21" ht="15" spans="1:18">
      <c r="A21" s="1"/>
      <c r="B21" s="4">
        <v>16</v>
      </c>
      <c r="C21" s="6">
        <v>216</v>
      </c>
      <c r="D21" s="6" t="s">
        <v>148</v>
      </c>
      <c r="E21" s="3">
        <f t="shared" si="0"/>
        <v>0</v>
      </c>
      <c r="F21" s="3">
        <v>0</v>
      </c>
      <c r="G21" s="3">
        <v>0</v>
      </c>
      <c r="H21" s="3">
        <v>0</v>
      </c>
      <c r="I21" s="3">
        <f t="shared" si="1"/>
        <v>0</v>
      </c>
      <c r="J21" s="3">
        <v>0</v>
      </c>
      <c r="K21" s="3">
        <v>0</v>
      </c>
      <c r="L21" s="3">
        <f t="shared" si="2"/>
        <v>0</v>
      </c>
      <c r="M21" s="3">
        <v>0</v>
      </c>
      <c r="N21" s="3">
        <v>0</v>
      </c>
      <c r="O21" s="3">
        <v>0</v>
      </c>
      <c r="P21" s="3">
        <f t="shared" si="3"/>
        <v>0</v>
      </c>
      <c r="Q21" s="3">
        <v>0</v>
      </c>
      <c r="R21" s="3">
        <v>0</v>
      </c>
    </row>
    <row r="22" ht="15" spans="1:18">
      <c r="A22" s="1"/>
      <c r="B22" s="4">
        <v>17</v>
      </c>
      <c r="C22" s="6">
        <v>217</v>
      </c>
      <c r="D22" s="6" t="s">
        <v>150</v>
      </c>
      <c r="E22" s="3">
        <f t="shared" si="0"/>
        <v>0</v>
      </c>
      <c r="F22" s="3">
        <v>0</v>
      </c>
      <c r="G22" s="3">
        <v>0</v>
      </c>
      <c r="H22" s="3">
        <v>0</v>
      </c>
      <c r="I22" s="3">
        <f t="shared" si="1"/>
        <v>0</v>
      </c>
      <c r="J22" s="3">
        <v>0</v>
      </c>
      <c r="K22" s="3">
        <v>0</v>
      </c>
      <c r="L22" s="3">
        <f t="shared" si="2"/>
        <v>0</v>
      </c>
      <c r="M22" s="3">
        <v>0</v>
      </c>
      <c r="N22" s="3">
        <v>0</v>
      </c>
      <c r="O22" s="3">
        <v>0</v>
      </c>
      <c r="P22" s="3">
        <f t="shared" si="3"/>
        <v>0</v>
      </c>
      <c r="Q22" s="3">
        <v>0</v>
      </c>
      <c r="R22" s="3">
        <v>0</v>
      </c>
    </row>
    <row r="23" ht="15" spans="1:18">
      <c r="A23" s="1"/>
      <c r="B23" s="4">
        <v>18</v>
      </c>
      <c r="C23" s="6">
        <v>219</v>
      </c>
      <c r="D23" s="6" t="s">
        <v>152</v>
      </c>
      <c r="E23" s="3">
        <f t="shared" si="0"/>
        <v>0</v>
      </c>
      <c r="F23" s="3">
        <v>0</v>
      </c>
      <c r="G23" s="3">
        <v>0</v>
      </c>
      <c r="H23" s="3">
        <v>0</v>
      </c>
      <c r="I23" s="3">
        <f t="shared" si="1"/>
        <v>0</v>
      </c>
      <c r="J23" s="3">
        <v>0</v>
      </c>
      <c r="K23" s="3">
        <v>0</v>
      </c>
      <c r="L23" s="3">
        <f t="shared" si="2"/>
        <v>0</v>
      </c>
      <c r="M23" s="3">
        <v>0</v>
      </c>
      <c r="N23" s="3">
        <v>0</v>
      </c>
      <c r="O23" s="3">
        <v>0</v>
      </c>
      <c r="P23" s="3">
        <f t="shared" si="3"/>
        <v>0</v>
      </c>
      <c r="Q23" s="3">
        <v>0</v>
      </c>
      <c r="R23" s="3">
        <v>0</v>
      </c>
    </row>
    <row r="24" ht="15" spans="1:18">
      <c r="A24" s="1"/>
      <c r="B24" s="4">
        <v>19</v>
      </c>
      <c r="C24" s="6">
        <v>220</v>
      </c>
      <c r="D24" s="6" t="s">
        <v>154</v>
      </c>
      <c r="E24" s="3">
        <f t="shared" si="0"/>
        <v>0</v>
      </c>
      <c r="F24" s="3">
        <v>0</v>
      </c>
      <c r="G24" s="3">
        <v>0</v>
      </c>
      <c r="H24" s="3">
        <v>0</v>
      </c>
      <c r="I24" s="3">
        <f t="shared" si="1"/>
        <v>0</v>
      </c>
      <c r="J24" s="3">
        <v>0</v>
      </c>
      <c r="K24" s="3">
        <v>0</v>
      </c>
      <c r="L24" s="3">
        <f t="shared" si="2"/>
        <v>0</v>
      </c>
      <c r="M24" s="3">
        <v>0</v>
      </c>
      <c r="N24" s="3">
        <v>0</v>
      </c>
      <c r="O24" s="3">
        <v>0</v>
      </c>
      <c r="P24" s="3">
        <f t="shared" si="3"/>
        <v>0</v>
      </c>
      <c r="Q24" s="3">
        <v>0</v>
      </c>
      <c r="R24" s="3">
        <v>0</v>
      </c>
    </row>
    <row r="25" ht="15" spans="1:18">
      <c r="A25" s="1"/>
      <c r="B25" s="4">
        <v>20</v>
      </c>
      <c r="C25" s="6">
        <v>221</v>
      </c>
      <c r="D25" s="6" t="s">
        <v>156</v>
      </c>
      <c r="E25" s="3">
        <f t="shared" si="0"/>
        <v>0</v>
      </c>
      <c r="F25" s="3">
        <v>0</v>
      </c>
      <c r="G25" s="3">
        <v>0</v>
      </c>
      <c r="H25" s="3">
        <v>0</v>
      </c>
      <c r="I25" s="3">
        <f t="shared" si="1"/>
        <v>0</v>
      </c>
      <c r="J25" s="3">
        <v>0</v>
      </c>
      <c r="K25" s="3">
        <v>0</v>
      </c>
      <c r="L25" s="3">
        <f t="shared" si="2"/>
        <v>0</v>
      </c>
      <c r="M25" s="3">
        <v>0</v>
      </c>
      <c r="N25" s="3">
        <v>0</v>
      </c>
      <c r="O25" s="3">
        <v>0</v>
      </c>
      <c r="P25" s="3">
        <f t="shared" si="3"/>
        <v>0</v>
      </c>
      <c r="Q25" s="3">
        <v>0</v>
      </c>
      <c r="R25" s="3">
        <v>0</v>
      </c>
    </row>
    <row r="26" ht="15" spans="1:18">
      <c r="A26" s="1"/>
      <c r="B26" s="4">
        <v>21</v>
      </c>
      <c r="C26" s="6">
        <v>222</v>
      </c>
      <c r="D26" s="6" t="s">
        <v>158</v>
      </c>
      <c r="E26" s="3">
        <f t="shared" si="0"/>
        <v>0</v>
      </c>
      <c r="F26" s="3">
        <v>0</v>
      </c>
      <c r="G26" s="3">
        <v>0</v>
      </c>
      <c r="H26" s="3">
        <v>0</v>
      </c>
      <c r="I26" s="3">
        <f t="shared" si="1"/>
        <v>0</v>
      </c>
      <c r="J26" s="3">
        <v>0</v>
      </c>
      <c r="K26" s="3">
        <v>0</v>
      </c>
      <c r="L26" s="3">
        <f t="shared" si="2"/>
        <v>0</v>
      </c>
      <c r="M26" s="3">
        <v>0</v>
      </c>
      <c r="N26" s="3">
        <v>0</v>
      </c>
      <c r="O26" s="3">
        <v>0</v>
      </c>
      <c r="P26" s="3">
        <f t="shared" si="3"/>
        <v>0</v>
      </c>
      <c r="Q26" s="3">
        <v>0</v>
      </c>
      <c r="R26" s="3">
        <v>0</v>
      </c>
    </row>
    <row r="27" ht="15" spans="1:18">
      <c r="A27" s="1"/>
      <c r="B27" s="4">
        <v>22</v>
      </c>
      <c r="C27" s="6">
        <v>224</v>
      </c>
      <c r="D27" s="6" t="s">
        <v>160</v>
      </c>
      <c r="E27" s="3">
        <f t="shared" si="0"/>
        <v>0</v>
      </c>
      <c r="F27" s="3">
        <v>0</v>
      </c>
      <c r="G27" s="3">
        <v>0</v>
      </c>
      <c r="H27" s="3">
        <v>0</v>
      </c>
      <c r="I27" s="3">
        <f t="shared" si="1"/>
        <v>0</v>
      </c>
      <c r="J27" s="3">
        <v>0</v>
      </c>
      <c r="K27" s="3">
        <v>0</v>
      </c>
      <c r="L27" s="3">
        <f t="shared" si="2"/>
        <v>0</v>
      </c>
      <c r="M27" s="3">
        <v>0</v>
      </c>
      <c r="N27" s="3">
        <v>0</v>
      </c>
      <c r="O27" s="3">
        <v>0</v>
      </c>
      <c r="P27" s="3">
        <f t="shared" si="3"/>
        <v>0</v>
      </c>
      <c r="Q27" s="3">
        <v>0</v>
      </c>
      <c r="R27" s="3">
        <v>0</v>
      </c>
    </row>
    <row r="28" ht="15" spans="1:18">
      <c r="A28" s="1"/>
      <c r="B28" s="4">
        <v>23</v>
      </c>
      <c r="C28" s="6">
        <v>227</v>
      </c>
      <c r="D28" s="6" t="s">
        <v>162</v>
      </c>
      <c r="E28" s="3">
        <f t="shared" si="0"/>
        <v>0</v>
      </c>
      <c r="F28" s="3">
        <v>0</v>
      </c>
      <c r="G28" s="3">
        <v>0</v>
      </c>
      <c r="H28" s="3">
        <v>0</v>
      </c>
      <c r="I28" s="3">
        <f t="shared" si="1"/>
        <v>0</v>
      </c>
      <c r="J28" s="3">
        <v>0</v>
      </c>
      <c r="K28" s="3">
        <v>0</v>
      </c>
      <c r="L28" s="3">
        <f t="shared" si="2"/>
        <v>0</v>
      </c>
      <c r="M28" s="3">
        <v>0</v>
      </c>
      <c r="N28" s="3">
        <v>0</v>
      </c>
      <c r="O28" s="3">
        <v>0</v>
      </c>
      <c r="P28" s="3">
        <f t="shared" si="3"/>
        <v>0</v>
      </c>
      <c r="Q28" s="3">
        <v>0</v>
      </c>
      <c r="R28" s="3">
        <v>0</v>
      </c>
    </row>
    <row r="29" ht="15" spans="1:18">
      <c r="A29" s="1"/>
      <c r="B29" s="4">
        <v>24</v>
      </c>
      <c r="C29" s="6">
        <v>229</v>
      </c>
      <c r="D29" s="6" t="s">
        <v>164</v>
      </c>
      <c r="E29" s="3">
        <f t="shared" si="0"/>
        <v>0</v>
      </c>
      <c r="F29" s="3">
        <v>0</v>
      </c>
      <c r="G29" s="3">
        <v>0</v>
      </c>
      <c r="H29" s="3">
        <v>0</v>
      </c>
      <c r="I29" s="3">
        <f t="shared" si="1"/>
        <v>0</v>
      </c>
      <c r="J29" s="3">
        <v>0</v>
      </c>
      <c r="K29" s="3">
        <v>0</v>
      </c>
      <c r="L29" s="3">
        <f t="shared" si="2"/>
        <v>0</v>
      </c>
      <c r="M29" s="3">
        <v>0</v>
      </c>
      <c r="N29" s="3">
        <v>0</v>
      </c>
      <c r="O29" s="3">
        <v>0</v>
      </c>
      <c r="P29" s="3">
        <f t="shared" si="3"/>
        <v>0</v>
      </c>
      <c r="Q29" s="3">
        <v>0</v>
      </c>
      <c r="R29" s="3">
        <v>0</v>
      </c>
    </row>
    <row r="30" ht="15" spans="1:18">
      <c r="A30" s="1"/>
      <c r="B30" s="4">
        <v>25</v>
      </c>
      <c r="C30" s="6">
        <v>230</v>
      </c>
      <c r="D30" s="6" t="s">
        <v>355</v>
      </c>
      <c r="E30" s="3">
        <f t="shared" si="0"/>
        <v>0</v>
      </c>
      <c r="F30" s="3">
        <v>0</v>
      </c>
      <c r="G30" s="3">
        <v>0</v>
      </c>
      <c r="H30" s="3">
        <v>0</v>
      </c>
      <c r="I30" s="3">
        <f t="shared" si="1"/>
        <v>0</v>
      </c>
      <c r="J30" s="3">
        <v>0</v>
      </c>
      <c r="K30" s="3">
        <v>0</v>
      </c>
      <c r="L30" s="3">
        <f t="shared" si="2"/>
        <v>0</v>
      </c>
      <c r="M30" s="3">
        <v>0</v>
      </c>
      <c r="N30" s="3">
        <v>0</v>
      </c>
      <c r="O30" s="3">
        <v>0</v>
      </c>
      <c r="P30" s="3">
        <f t="shared" si="3"/>
        <v>0</v>
      </c>
      <c r="Q30" s="3">
        <v>0</v>
      </c>
      <c r="R30" s="3">
        <v>0</v>
      </c>
    </row>
    <row r="31" ht="15" spans="1:18">
      <c r="A31" s="1"/>
      <c r="B31" s="4">
        <v>26</v>
      </c>
      <c r="C31" s="6">
        <v>232</v>
      </c>
      <c r="D31" s="6" t="s">
        <v>357</v>
      </c>
      <c r="E31" s="3">
        <f t="shared" si="0"/>
        <v>0</v>
      </c>
      <c r="F31" s="3">
        <v>0</v>
      </c>
      <c r="G31" s="3">
        <v>0</v>
      </c>
      <c r="H31" s="3">
        <v>0</v>
      </c>
      <c r="I31" s="3">
        <f t="shared" si="1"/>
        <v>0</v>
      </c>
      <c r="J31" s="3">
        <v>0</v>
      </c>
      <c r="K31" s="3">
        <v>0</v>
      </c>
      <c r="L31" s="3">
        <f t="shared" si="2"/>
        <v>0</v>
      </c>
      <c r="M31" s="3">
        <v>0</v>
      </c>
      <c r="N31" s="3">
        <v>0</v>
      </c>
      <c r="O31" s="3">
        <v>0</v>
      </c>
      <c r="P31" s="3">
        <f t="shared" si="3"/>
        <v>0</v>
      </c>
      <c r="Q31" s="3">
        <v>0</v>
      </c>
      <c r="R31" s="3">
        <v>0</v>
      </c>
    </row>
    <row r="32" ht="15" spans="1:18">
      <c r="A32" s="1"/>
      <c r="B32" s="4">
        <v>27</v>
      </c>
      <c r="C32" s="6">
        <v>233</v>
      </c>
      <c r="D32" s="6" t="s">
        <v>359</v>
      </c>
      <c r="E32" s="3">
        <f t="shared" si="0"/>
        <v>0</v>
      </c>
      <c r="F32" s="3">
        <v>0</v>
      </c>
      <c r="G32" s="3">
        <v>0</v>
      </c>
      <c r="H32" s="3">
        <v>0</v>
      </c>
      <c r="I32" s="3">
        <f t="shared" si="1"/>
        <v>0</v>
      </c>
      <c r="J32" s="3">
        <v>0</v>
      </c>
      <c r="K32" s="3">
        <v>0</v>
      </c>
      <c r="L32" s="3">
        <f t="shared" si="2"/>
        <v>0</v>
      </c>
      <c r="M32" s="3">
        <v>0</v>
      </c>
      <c r="N32" s="3">
        <v>0</v>
      </c>
      <c r="O32" s="3">
        <v>0</v>
      </c>
      <c r="P32" s="3">
        <f t="shared" si="3"/>
        <v>0</v>
      </c>
      <c r="Q32" s="3">
        <v>0</v>
      </c>
      <c r="R32" s="3">
        <v>0</v>
      </c>
    </row>
  </sheetData>
  <mergeCells count="10">
    <mergeCell ref="B1:R1"/>
    <mergeCell ref="B2:R2"/>
    <mergeCell ref="E3:R3"/>
    <mergeCell ref="E4:H4"/>
    <mergeCell ref="I4:K4"/>
    <mergeCell ref="L4:O4"/>
    <mergeCell ref="P4:R4"/>
    <mergeCell ref="B3:B5"/>
    <mergeCell ref="C3:C5"/>
    <mergeCell ref="D3:D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L01基本情况</vt:lpstr>
      <vt:lpstr>L02-1公共预算收支（线上）</vt:lpstr>
      <vt:lpstr>L02-2公共预算收支（线下）</vt:lpstr>
      <vt:lpstr>L03总收入</vt:lpstr>
      <vt:lpstr>L04支出明细（经济）</vt:lpstr>
      <vt:lpstr>L04支出明细（经济）-1</vt:lpstr>
      <vt:lpstr>L04支出明细（经济）-2</vt:lpstr>
      <vt:lpstr>L04支出明细（经济）-3</vt:lpstr>
      <vt:lpstr>L04支出明细（经济）-4</vt:lpstr>
      <vt:lpstr>L05基金收支</vt:lpstr>
      <vt:lpstr>L06国有资本经营收支</vt:lpstr>
      <vt:lpstr>L7-1涉农资金（补贴类）</vt:lpstr>
      <vt:lpstr>L7-2涉农资金（项目类）</vt:lpstr>
      <vt:lpstr>L8村级经费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不二</cp:lastModifiedBy>
  <dcterms:created xsi:type="dcterms:W3CDTF">2023-06-01T00:51:00Z</dcterms:created>
  <dcterms:modified xsi:type="dcterms:W3CDTF">2024-03-05T00:24:23Z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070A2262B9ED4866AAEC4D972663AF93_12</vt:lpwstr>
  </property>
  <property fmtid="{D5CDD505-2E9C-101B-9397-08002B2CF9AE}" pid="3" name="KSOProductBuildVer">
    <vt:lpwstr>2052-12.1.0.16250</vt:lpwstr>
  </property>
</Properties>
</file>